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01" sheetId="11" r:id="rId5"/>
    <sheet name="SO 0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01'!$A$1:$H$48</definedName>
    <definedName name="_xlnm.Print_Area" localSheetId="5">'SO 01 1 Pol'!$A$1:$I$131</definedName>
    <definedName name="_xlnm.Print_Area" localSheetId="1">Stavba!$A$1:$J$61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9" i="1"/>
  <c r="J58"/>
  <c r="J57"/>
  <c r="J56"/>
  <c r="J54"/>
  <c r="J52"/>
  <c r="J51"/>
  <c r="J49"/>
  <c r="J48"/>
  <c r="J47"/>
  <c r="J43"/>
  <c r="D48" i="11"/>
  <c r="H38"/>
  <c r="H36"/>
  <c r="H35"/>
  <c r="H34"/>
  <c r="H30"/>
  <c r="BC28"/>
  <c r="AO133" i="12"/>
  <c r="P18" i="11" s="1"/>
  <c r="H24" s="1"/>
  <c r="BA130" i="12"/>
  <c r="BA126"/>
  <c r="BA122"/>
  <c r="G9"/>
  <c r="F8" s="1"/>
  <c r="G11"/>
  <c r="G12"/>
  <c r="F10" s="1"/>
  <c r="G13"/>
  <c r="G15"/>
  <c r="F14" s="1"/>
  <c r="G16"/>
  <c r="G17"/>
  <c r="G18"/>
  <c r="AN133" s="1"/>
  <c r="O18" i="11" s="1"/>
  <c r="H22" s="1"/>
  <c r="G19" i="12"/>
  <c r="G20"/>
  <c r="G21"/>
  <c r="G22"/>
  <c r="G24"/>
  <c r="G25"/>
  <c r="G26"/>
  <c r="G27"/>
  <c r="G28"/>
  <c r="G29"/>
  <c r="G30"/>
  <c r="G31"/>
  <c r="G32"/>
  <c r="G33"/>
  <c r="G35"/>
  <c r="F34" s="1"/>
  <c r="G36"/>
  <c r="G37"/>
  <c r="G38"/>
  <c r="G39"/>
  <c r="G41"/>
  <c r="F40" s="1"/>
  <c r="G42"/>
  <c r="G43"/>
  <c r="F44"/>
  <c r="G45"/>
  <c r="G46"/>
  <c r="G47"/>
  <c r="G49"/>
  <c r="F48" s="1"/>
  <c r="F50"/>
  <c r="G51"/>
  <c r="F52"/>
  <c r="H39" i="11" s="1"/>
  <c r="G53" i="12"/>
  <c r="G54"/>
  <c r="G55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7"/>
  <c r="G78"/>
  <c r="F76" s="1"/>
  <c r="H41" i="11" s="1"/>
  <c r="G80" i="12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F105"/>
  <c r="H43" i="11" s="1"/>
  <c r="G106" i="12"/>
  <c r="G107"/>
  <c r="F108"/>
  <c r="H44" i="11" s="1"/>
  <c r="G109" i="12"/>
  <c r="G110"/>
  <c r="F111"/>
  <c r="H45" i="11" s="1"/>
  <c r="G112" i="12"/>
  <c r="G113"/>
  <c r="G114"/>
  <c r="G115"/>
  <c r="G116"/>
  <c r="G117"/>
  <c r="G118"/>
  <c r="G119"/>
  <c r="F120"/>
  <c r="H46" i="11" s="1"/>
  <c r="G121" i="12"/>
  <c r="G123"/>
  <c r="G125"/>
  <c r="G127"/>
  <c r="G128"/>
  <c r="G129"/>
  <c r="D19" i="11"/>
  <c r="B7"/>
  <c r="B6"/>
  <c r="C1"/>
  <c r="B1"/>
  <c r="B1" i="9"/>
  <c r="C1"/>
  <c r="B7"/>
  <c r="B6"/>
  <c r="F124" i="12" l="1"/>
  <c r="H47" i="11" s="1"/>
  <c r="H37"/>
  <c r="J50" i="1"/>
  <c r="H31" i="11"/>
  <c r="J44" i="1"/>
  <c r="H32" i="11"/>
  <c r="J45" i="1"/>
  <c r="F56" i="12"/>
  <c r="F79"/>
  <c r="F23"/>
  <c r="P21" i="11"/>
  <c r="P23" i="1" s="1"/>
  <c r="J29" s="1"/>
  <c r="J30" s="1"/>
  <c r="H25" i="11"/>
  <c r="H26" s="1"/>
  <c r="O21"/>
  <c r="O23" i="1" s="1"/>
  <c r="J27" s="1"/>
  <c r="J28" s="1"/>
  <c r="H23" i="11"/>
  <c r="J60" i="1" l="1"/>
  <c r="J61" s="1"/>
  <c r="J31"/>
  <c r="H48" i="11"/>
  <c r="H42"/>
  <c r="J55" i="1"/>
  <c r="H40" i="11"/>
  <c r="J53" i="1"/>
  <c r="H33" i="11"/>
  <c r="J46" i="1"/>
  <c r="G132" i="12"/>
  <c r="H18" i="11" s="1"/>
  <c r="H19" s="1"/>
  <c r="J23" i="1" s="1"/>
  <c r="J24" s="1"/>
</calcChain>
</file>

<file path=xl/sharedStrings.xml><?xml version="1.0" encoding="utf-8"?>
<sst xmlns="http://schemas.openxmlformats.org/spreadsheetml/2006/main" count="781" uniqueCount="329">
  <si>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</si>
  <si>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</si>
  <si>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</si>
  <si>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</si>
  <si>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</si>
  <si>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</si>
  <si>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</si>
  <si>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</si>
  <si>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</si>
  <si>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</si>
  <si>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</si>
  <si>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</si>
  <si>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</si>
  <si>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</si>
  <si>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</si>
  <si>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</si>
  <si>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</si>
  <si>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</si>
  <si>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</si>
  <si>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</si>
  <si>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</si>
  <si>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</si>
  <si>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</si>
  <si>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</si>
  <si>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</si>
  <si>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</si>
  <si>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</si>
  <si>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</si>
  <si>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</si>
  <si>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</si>
  <si>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</si>
  <si>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</si>
  <si>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</si>
  <si>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</si>
  <si>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</si>
  <si>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</si>
  <si>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</si>
  <si>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</si>
  <si>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</si>
  <si>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</si>
  <si>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A5621</t>
  </si>
  <si>
    <t>Orlí 520/26, Brno-město</t>
  </si>
  <si>
    <t>Stavební objekt</t>
  </si>
  <si>
    <t>SO 01</t>
  </si>
  <si>
    <t>Repase oken a lokální opravy uliční fasády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</si>
  <si>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</si>
  <si>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</si>
  <si>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</si>
  <si>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</si>
  <si>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</si>
  <si>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</si>
  <si>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</si>
  <si>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</si>
  <si>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</si>
  <si>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</si>
  <si>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21</t>
  </si>
  <si>
    <t>Úprava podloží a základové spáry</t>
  </si>
  <si>
    <t>61</t>
  </si>
  <si>
    <t>Úprava povrchů vnitřní</t>
  </si>
  <si>
    <t>62</t>
  </si>
  <si>
    <t>Úprava povrchů vnější</t>
  </si>
  <si>
    <t>94</t>
  </si>
  <si>
    <t>Lešení a stavební výtahy</t>
  </si>
  <si>
    <t>95</t>
  </si>
  <si>
    <t>Různé dokončovací konstrukce a práce na pozemních stavbách</t>
  </si>
  <si>
    <t>96</t>
  </si>
  <si>
    <t>Bourání konstrukcí</t>
  </si>
  <si>
    <t>97</t>
  </si>
  <si>
    <t>Prorážení otvorů a ostatní bourací práce</t>
  </si>
  <si>
    <t>99</t>
  </si>
  <si>
    <t>Staveništní přesun hmot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</si>
  <si>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</si>
  <si>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</si>
  <si>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</si>
  <si>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</si>
  <si>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</si>
  <si>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</si>
  <si>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</si>
  <si>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Krytina tvrdá</t>
  </si>
  <si>
    <t>766</t>
  </si>
  <si>
    <t>Konstrukce truhlářské</t>
  </si>
  <si>
    <t>783</t>
  </si>
  <si>
    <t>Nátěry</t>
  </si>
  <si>
    <t>784</t>
  </si>
  <si>
    <t>Malby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</si>
  <si>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</si>
  <si>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</si>
  <si>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</si>
  <si>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</si>
  <si>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</si>
  <si>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</si>
  <si>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</si>
  <si>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</si>
  <si>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</si>
  <si>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</si>
  <si>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</si>
  <si>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</si>
  <si>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1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</si>
  <si>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</si>
  <si>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</si>
  <si>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</si>
  <si>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</si>
  <si>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</si>
  <si>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</si>
  <si>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</si>
  <si>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</si>
  <si>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</si>
  <si>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</si>
  <si>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216904391R00</t>
  </si>
  <si>
    <t>Příplatek za ruční dočištění ocelovými kartáči(pro aplikaci sanační omítky)</t>
  </si>
  <si>
    <t>m2</t>
  </si>
  <si>
    <t>Vlastní</t>
  </si>
  <si>
    <t>POL_NEZ</t>
  </si>
  <si>
    <t>612425931RT2</t>
  </si>
  <si>
    <t>Omítka vápenná vnitřního ostění</t>
  </si>
  <si>
    <t>612409991RT2</t>
  </si>
  <si>
    <t>Začištění omítek kolem oken,dveří apod.(i venkovní)</t>
  </si>
  <si>
    <t>m</t>
  </si>
  <si>
    <t>610991111R00</t>
  </si>
  <si>
    <t>Zakrývání výplní vnitřních otvorů a dotčených podlah pro výmalbu a stav.úpravy.</t>
  </si>
  <si>
    <t>622423121R00</t>
  </si>
  <si>
    <t>Oprava vnějších omítek štukových, čl. III, do 10 %</t>
  </si>
  <si>
    <t>622421144R00</t>
  </si>
  <si>
    <t>Omítka vnější stěn, MVC, štuková, složitost 3 - dveřní špalety včetně vyrovnávací vrstvičky,,, štuku/tmele pod pásku u dveřípo otlučení</t>
  </si>
  <si>
    <t>622904115R00</t>
  </si>
  <si>
    <t>Očištění fasád tlakovou vodou složitost 3 - 5</t>
  </si>
  <si>
    <t>622904117R00</t>
  </si>
  <si>
    <t>Očištění fasád tlakovou vodou složitost 6 - 7</t>
  </si>
  <si>
    <t>622471318RS8</t>
  </si>
  <si>
    <t>Nátěr nebo nástřik stěn vnějších, složitost 3 - 4, hmota silikátová  barevná skupina II(včetně,,, pův.klempířských prvků)</t>
  </si>
  <si>
    <t>622471321RS8</t>
  </si>
  <si>
    <t>Nátěr nebo nástřik stěn vnějších, složitost 7,hmota silikátová  barevná skupina II</t>
  </si>
  <si>
    <t>612434254RT1</t>
  </si>
  <si>
    <t>Omítkový sanační systém , 4vrst</t>
  </si>
  <si>
    <t>620991121R00</t>
  </si>
  <si>
    <t>Zakrývání výplní vnějších otvorů z lešení</t>
  </si>
  <si>
    <t>941941052R00</t>
  </si>
  <si>
    <t>Montáž lešení leh.řad.s podlahami,š.1,5 m, H 24 m</t>
  </si>
  <si>
    <t>941941392R00</t>
  </si>
  <si>
    <t>Příplatek za každý měsíc použití lešení k pol.1052</t>
  </si>
  <si>
    <t>941941501R00</t>
  </si>
  <si>
    <t>Doprava 1 m2 fasádního lešení (dovoz a odvoz)</t>
  </si>
  <si>
    <t>km</t>
  </si>
  <si>
    <t>941941852R00</t>
  </si>
  <si>
    <t>Demontáž lešení leh.řad.s podlahami,š.1,5 m,H 24 m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</si>
  <si>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</si>
  <si>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</si>
  <si>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</si>
  <si>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</si>
  <si>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</si>
  <si>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</si>
  <si>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944944011R00</t>
  </si>
  <si>
    <t>Montáž a demontáž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</si>
  <si>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</si>
  <si>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</si>
  <si>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</si>
  <si>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</si>
  <si>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952901110R00</t>
  </si>
  <si>
    <t>Čištění mytím vnějších a vnitřních ploch výplní otvorů-závěrečné vyčištění(dotčené okna a dveře)</t>
  </si>
  <si>
    <t>457971111R00</t>
  </si>
  <si>
    <t>Zřízení vrstvy z geotextilie skl.do 1:5, š. do 3 m(pod lešením zakryti komunikací)</t>
  </si>
  <si>
    <t>69370591R</t>
  </si>
  <si>
    <t>Geotextilie 500g/m2 š. 400 cm</t>
  </si>
  <si>
    <t>952901111R00</t>
  </si>
  <si>
    <t>Vyčištění budov o výšce podlaží do 4 m(vyčišění vnitřních)</t>
  </si>
  <si>
    <t>952901411R00</t>
  </si>
  <si>
    <t>Vyčištění ostatních objektů(venkovní plochy pod lešením)</t>
  </si>
  <si>
    <t>968061112R00</t>
  </si>
  <si>
    <t>Vyvěšení dřevěných okenních křídel pl. do 1,5 m2</t>
  </si>
  <si>
    <t>kus</t>
  </si>
  <si>
    <t>968071125R00</t>
  </si>
  <si>
    <t>Vyvěšení, zavěšení kovových křídel dveří pl. 2 m2</t>
  </si>
  <si>
    <t>968072456R00</t>
  </si>
  <si>
    <t>Vybourání kovových dveřních zárubní pl. nad 2 m2</t>
  </si>
  <si>
    <t>978015221R00</t>
  </si>
  <si>
    <t>Otlučení omítek vnějších MVC v složit.1-4 do 10 %</t>
  </si>
  <si>
    <t>978027112R00</t>
  </si>
  <si>
    <t>Odstranění cementových omítek ostatních ploch(sokl a kolem oken špalety,parapety)</t>
  </si>
  <si>
    <t>m3</t>
  </si>
  <si>
    <t>978013191R00</t>
  </si>
  <si>
    <t>Otlučení omítek vnitřních stěn v rozsahu do 100 %(špalety kolem nových dveří)</t>
  </si>
  <si>
    <t>999281211R00</t>
  </si>
  <si>
    <t>Přesun hmot, opravy vněj. plášťů výšky do 25 m</t>
  </si>
  <si>
    <t>t</t>
  </si>
  <si>
    <t>7280006VD</t>
  </si>
  <si>
    <t>Odvětrání sklepních prostor (ventilátor,potrubí,příslušenství,el.přívod a úprava oken ve dvoře)</t>
  </si>
  <si>
    <t>ks</t>
  </si>
  <si>
    <t>762341811R00</t>
  </si>
  <si>
    <t>Demontáž bednění střech rovných z prken hrubých</t>
  </si>
  <si>
    <t>762341610R00</t>
  </si>
  <si>
    <t>Bednění okapových říms z prken hrubých</t>
  </si>
  <si>
    <t>762395000R00</t>
  </si>
  <si>
    <t>Spojovací a ochranné prostředky pro střechy</t>
  </si>
  <si>
    <t>764410880R00</t>
  </si>
  <si>
    <t>Demontáž oplechování parapetů(atypické-demontáž pro opětovné použití !!!!)</t>
  </si>
  <si>
    <t>kpl</t>
  </si>
  <si>
    <t>764321831R00</t>
  </si>
  <si>
    <t>Demontáž oplechování říms, rš 660 mm, do 45°</t>
  </si>
  <si>
    <t>764321851R00</t>
  </si>
  <si>
    <t>Demontáž oplechování říms, rš 900 mm, do 45°</t>
  </si>
  <si>
    <t>764353841R00</t>
  </si>
  <si>
    <t>Demontáž žlabů nadříms.v hácích, rš 500 mm, do 45°</t>
  </si>
  <si>
    <t>764430810R00</t>
  </si>
  <si>
    <t>Demontáž oplechování zdí, rš do 250 mm</t>
  </si>
  <si>
    <t>764900040RA0</t>
  </si>
  <si>
    <t>Demontáž odpadních trub</t>
  </si>
  <si>
    <t>764221430R00</t>
  </si>
  <si>
    <t>Oplechování Ti Zn říms pod nadř. žlabem, rš 660 mm</t>
  </si>
  <si>
    <t>764522420R00</t>
  </si>
  <si>
    <t>Oplechování říms z TiZn plechu, rš 900 mm</t>
  </si>
  <si>
    <t>764521480R00</t>
  </si>
  <si>
    <t>Oplechování říms z Ti Zn plechu, rš 600 mm</t>
  </si>
  <si>
    <t>764233420R00</t>
  </si>
  <si>
    <t>Lemování z Ti Zn zdí, plochých střech, rš 250 mm</t>
  </si>
  <si>
    <t>764259741R00</t>
  </si>
  <si>
    <t>Oprava kotlíku sběrného Ti-Zn,D do 150 mm,do 300mm(prostup atikou z nadřímsového žlabu)</t>
  </si>
  <si>
    <t>764554491R00</t>
  </si>
  <si>
    <t>Montáž trub  odpadních kruhových-zpětná montáž</t>
  </si>
  <si>
    <t>76455449101VD</t>
  </si>
  <si>
    <t>Montáž a demontáž - Provizorní svedení vody ze žlabů pomocí ohebných trub</t>
  </si>
  <si>
    <t>764P01005VD</t>
  </si>
  <si>
    <t>Repas.venkovní atyp. parapet k oknu P01</t>
  </si>
  <si>
    <t>764P02005VD</t>
  </si>
  <si>
    <t>Repas.venkovní atyp. parapet k oknu P02</t>
  </si>
  <si>
    <t>764P03005VD</t>
  </si>
  <si>
    <t>Repas.venkovní atyp. parapet k oknu P03</t>
  </si>
  <si>
    <t>764P04005VD</t>
  </si>
  <si>
    <t>Repas.venkovní atyp. parapet k oknu P04</t>
  </si>
  <si>
    <t>764P05005VD</t>
  </si>
  <si>
    <t>Repas.venkovní atyp. parapet k oknu P05</t>
  </si>
  <si>
    <t>998764203R00</t>
  </si>
  <si>
    <t>Přesun hmot pro klempířské konstr., výšky do 24 m</t>
  </si>
  <si>
    <t>765311813R00</t>
  </si>
  <si>
    <t>Demontáž krytiny bobrovky na sucho, pro použití</t>
  </si>
  <si>
    <t>765339121R00</t>
  </si>
  <si>
    <t>M.zastřešení beton.bobrovkami střech slož.na sucho(zpětná po oplechování římsy a nadstřešního žlabu)</t>
  </si>
  <si>
    <t>766601213RT3</t>
  </si>
  <si>
    <t>Těsnění dveřní spáry, ostění, PT folie + PP folie</t>
  </si>
  <si>
    <t>766P01001VD</t>
  </si>
  <si>
    <t>D+M Nová okenní vnější křídla(do rámu okna 0,88x2,05) 2x0,44x1,4 otvíravé,1x 0,88x0,65 výklopné,SM,,, lep.třívr. EUROprof.68mm,čiré-UW 0,9W/m2K+kov.mosaz</t>
  </si>
  <si>
    <t>766P01002VD</t>
  </si>
  <si>
    <t>Repasování okenního  rámů okna 0,88x2,05m(kastlového)kování Elegant mosazné,tlustostěnná lazura,,,, vícestupňová povrchová úprava,</t>
  </si>
  <si>
    <t>766P01003VD</t>
  </si>
  <si>
    <t>Repas. oken. vnitřníh křídel 2x0,44x1,4 otvíravé,1x 0,88x0,65 výklopné,čiré-jednoduché,,, sklo+těsnění+kov.mosaz,tlustovstvá lazura</t>
  </si>
  <si>
    <t>766P01004VD</t>
  </si>
  <si>
    <t>Repas. oken. vnitřního dřevěnýho parapetu 0,9x0,6m,tlustovstvá lazura-vícestupňová povrchová úprava</t>
  </si>
  <si>
    <t>766P02001VD</t>
  </si>
  <si>
    <t>D+M Nová okenní vnější křídla(do rámu okna 0,7x2,05) 1x0,7x1,4 otvíravé,1x 0,0,7x0,65 výklopné,SM,,, lep.třívr. EUROprof.68mm,čiré-UW 0,9W/m2K+kov.mosaz</t>
  </si>
  <si>
    <t>766P02002VD</t>
  </si>
  <si>
    <t>Repasování okenního  rámů okna 0,7x2,05m(kastlového)kování Elegant mosazné,tlustostěnná lazura,,,, vícestupňová povrchová úprava,</t>
  </si>
  <si>
    <t>766P02003VD</t>
  </si>
  <si>
    <t>Repas. oken. vnitřníh křídel 1x0,7x1,4 otvíravé,1x 0,7x0,65 výklopné,čiré-jednoduché,,, sklo+těsnění+kov.mosaz,tlustovstvá lazura</t>
  </si>
  <si>
    <t>766P02004VD</t>
  </si>
  <si>
    <t>766P03001VD</t>
  </si>
  <si>
    <t>D+M Nová okenní vnější křídla(do rám.okna1,25x2,05)3x0,417x1,4m otvír.,1xobl. 1,25x0,65výklop.,SM,,, lep.třívr. EUROprof.68mm,čiré-UW 0,9W/m2K+kov.mosaz</t>
  </si>
  <si>
    <t>766P03002VD</t>
  </si>
  <si>
    <t>Repasování okenního( tříkř.+obl.nadsvět.)rámů okna 1,25x2,05m(kastlového)kování Elegant mosazné,,,, tlustostěnná lazura,vícestupňová povrchová úprava,</t>
  </si>
  <si>
    <t>766P03003VD</t>
  </si>
  <si>
    <t>Repas. oken. vnitřníh křídel 3x0,417x1,4 otvíravé,1x 1,25x0,65 obl.výklopné,čiré-jednoduché,,, sklo+těsnění+kov.mosaz,tlustovstvá lazura</t>
  </si>
  <si>
    <t>766P03004VD</t>
  </si>
  <si>
    <t>Repas. oken. vnitřního dřevěnýho parapetu 1,25x0,6m,tlustovstvá lazura-vícestupňová povrchová úprava</t>
  </si>
  <si>
    <t>766P04001VD</t>
  </si>
  <si>
    <t>D+M Nová okenní vnější křídla(do rám.okna1,25x2,05)3x0,417x1,4m otvír.,(1x0,83+1x0,42)x0,65výklop.,,, , SMlep.třívr.EUROprof.68mm,čiré-UW0,9W/m2K+kov.mosaz</t>
  </si>
  <si>
    <t>766P04002VD</t>
  </si>
  <si>
    <t>Repasování okenního( tříkř.+2xnadsvětlík.)rámů okna 1,25x2,05m(kastlového)kování Elegant mosazné,,,, tlustostěnná lazura,vícestupňová povrchová úprava,</t>
  </si>
  <si>
    <t>766P04003VD</t>
  </si>
  <si>
    <t>Repas. oken. vnitřníh křídel 3x0,417x1,4 otvíravé,1x 0,83x0,65+1x0,42*0,65.výklopné,čiré-jednoduché,, , sklo+těsnění+kov.mosaz,tlustovstvá lazura</t>
  </si>
  <si>
    <t>766P04004VD</t>
  </si>
  <si>
    <t>766P05001VD</t>
  </si>
  <si>
    <t>D+M Nová oken.vněj.křídla(do rám.okna2,35x2,05)4x0,588x1,4motvír.nads(1x1,165+2x0,588)x0,65výklop.,,, , SMlep.třívr.EUROprof.68mm,čiré-UW0,9W/m2K+kov.mosaz</t>
  </si>
  <si>
    <t>766P05002VD</t>
  </si>
  <si>
    <t>Repasování okenního(čtiřkř.+3xnadsvětlík.)rámů okna 2,35x2,05m(kastlového)kování Elegant mosazné,,,, tlustostěnná lazura,vícestupňová povrchová úprava,</t>
  </si>
  <si>
    <t>766P05003VD</t>
  </si>
  <si>
    <t>Repas. oken.vnitřníh křídel 4x0,588x1,4 otvíravé,1x 1,165x0,65+2x0,588*0,65.výklopné,čiré-jednoduché, , , sklo+těsnění+kov.mosaz,tlustovstvá lazura</t>
  </si>
  <si>
    <t>766P05004VD</t>
  </si>
  <si>
    <t>Repas. oken. vnitřního dřevěnýho parapetu 2,35x0,6m,tlustovstvá lazura-vícestupňová povrchová úprava</t>
  </si>
  <si>
    <t>766P06001VD</t>
  </si>
  <si>
    <t>Repasování oboustranné stávajícího půdního oceloveho okna elipsa 0,8*0,6m-kování mosazné,,,, tlustostěnná lazura,vícestupňová povrchová úprava,</t>
  </si>
  <si>
    <t>766P07001VD</t>
  </si>
  <si>
    <t>D+M dveře vstupní dřevěné prosklené(členění dle požadavků NPÚ a OPP Brno) 1340x2,22+nadsvětlík 1,,,, 34x0,7,tlustostěnná lazura,vícestupňová povrchová úpr</t>
  </si>
  <si>
    <t>766P08001VD</t>
  </si>
  <si>
    <t>Repasování oboustranné stávajícíhocelových dvířek oblouk.0,5x0,7m-kování  mosazné,tlustostěnná,,, lazura,vícestupňová povrchová úprava,</t>
  </si>
  <si>
    <t>998766203R00</t>
  </si>
  <si>
    <t>Přesun hmot pro truhlářské konstr., výšky do 24 m</t>
  </si>
  <si>
    <t>783592000RT2</t>
  </si>
  <si>
    <t>Nátěr vodou řed. klempíř. konstrukcí Z + 2 x(nové a demontované klempířské k-ce.v barvě fasády)</t>
  </si>
  <si>
    <t>783782205R00</t>
  </si>
  <si>
    <t>Nátěr tesařských konstrukcí  2x,Koncentrovaný vodou ředitelný fungicidní a insekticidní přípravek na, , , dřevo</t>
  </si>
  <si>
    <t>784161401R00</t>
  </si>
  <si>
    <t>Penetrace podkladu nátěrem-akrylát, Klasik, 1 x(vnitní špaleta)</t>
  </si>
  <si>
    <t>784165512R00</t>
  </si>
  <si>
    <t>Malba tekutá dispersní , bílá, bez penetrace, 2 x(vnitřní špalety)</t>
  </si>
  <si>
    <t>979011111R00</t>
  </si>
  <si>
    <t>Svislá doprava suti a vybour. hmot za 2.NP a 1.PP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</si>
  <si>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</si>
  <si>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</si>
  <si>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</si>
  <si>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</si>
  <si>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</si>
  <si>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</si>
  <si>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</si>
  <si>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</si>
  <si>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</si>
  <si>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</si>
  <si>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979990162R00</t>
  </si>
  <si>
    <t>Poplatek za skládku suti - dřevo+sklo</t>
  </si>
  <si>
    <t>979990001R00</t>
  </si>
  <si>
    <t>Poplatek za skládku stavební suti</t>
  </si>
  <si>
    <t>005121 R</t>
  </si>
  <si>
    <t>Zařízení staveniště</t>
  </si>
  <si>
    <t>Soubor</t>
  </si>
  <si>
    <t>Veškeré náklady spojené s vybudováním, provozem a odstraněním zařízení staveniště.</t>
  </si>
  <si>
    <t>005122R</t>
  </si>
  <si>
    <t>Provozní vlivy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</si>
  <si>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</si>
  <si>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</si>
  <si>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</si>
  <si>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005241010R</t>
  </si>
  <si>
    <t>Dokumentace skutečného provedení</t>
  </si>
  <si>
    <t>soubor</t>
  </si>
  <si>
    <t>005242</t>
  </si>
  <si>
    <t>Výrobní dokumentace výplní otvorů</t>
  </si>
  <si>
    <t>005121</t>
  </si>
  <si>
    <t>Rezerva na požadavky OPP a NPÚ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</si>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</sst>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9" fillId="0" borderId="24" xfId="0" applyNumberFormat="1" applyFont="1" applyBorder="1" applyAlignment="1">
      <alignment horizontal="left" vertical="top" wrapText="1"/>
    </xf>
    <xf numFmtId="0" fontId="19" fillId="0" borderId="25" xfId="0" applyNumberFormat="1" applyFont="1" applyBorder="1" applyAlignment="1">
      <alignment vertical="top" wrapText="1" shrinkToFit="1"/>
    </xf>
    <xf numFmtId="165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5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18" fillId="0" borderId="42" xfId="0" applyNumberFormat="1" applyFont="1" applyFill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B26" sqref="B26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64" t="s">
        <v>0</v>
      </c>
      <c r="C5" s="264"/>
      <c r="D5" s="264"/>
      <c r="E5" s="264"/>
      <c r="F5" s="264"/>
      <c r="G5" s="265"/>
      <c r="H5" s="15"/>
    </row>
    <row r="6" spans="1:8">
      <c r="A6" s="20" t="s">
        <v>6</v>
      </c>
      <c r="B6" s="266"/>
      <c r="C6" s="266"/>
      <c r="D6" s="266"/>
      <c r="E6" s="266"/>
      <c r="F6" s="266"/>
      <c r="G6" s="267"/>
      <c r="H6" s="15"/>
    </row>
    <row r="7" spans="1:8">
      <c r="A7" s="20" t="s">
        <v>7</v>
      </c>
      <c r="B7" s="266"/>
      <c r="C7" s="266"/>
      <c r="D7" s="266"/>
      <c r="E7" s="266"/>
      <c r="F7" s="266"/>
      <c r="G7" s="267"/>
      <c r="H7" s="15"/>
    </row>
    <row r="8" spans="1:8">
      <c r="A8" s="20" t="s">
        <v>8</v>
      </c>
      <c r="B8" s="266"/>
      <c r="C8" s="266"/>
      <c r="D8" s="266"/>
      <c r="E8" s="266"/>
      <c r="F8" s="266"/>
      <c r="G8" s="267"/>
      <c r="H8" s="15"/>
    </row>
    <row r="9" spans="1:8">
      <c r="A9" s="20" t="s">
        <v>9</v>
      </c>
      <c r="B9" s="266"/>
      <c r="C9" s="266"/>
      <c r="D9" s="266"/>
      <c r="E9" s="266"/>
      <c r="F9" s="266"/>
      <c r="G9" s="267"/>
      <c r="H9" s="15"/>
    </row>
    <row r="10" spans="1:8">
      <c r="A10" s="20" t="s">
        <v>10</v>
      </c>
      <c r="B10" s="266"/>
      <c r="C10" s="266"/>
      <c r="D10" s="266"/>
      <c r="E10" s="266"/>
      <c r="F10" s="266"/>
      <c r="G10" s="267"/>
      <c r="H10" s="15"/>
    </row>
    <row r="11" spans="1:8">
      <c r="A11" s="20" t="s">
        <v>11</v>
      </c>
      <c r="B11" s="256"/>
      <c r="C11" s="256"/>
      <c r="D11" s="256"/>
      <c r="E11" s="256"/>
      <c r="F11" s="256"/>
      <c r="G11" s="257"/>
      <c r="H11" s="15"/>
    </row>
    <row r="12" spans="1:8">
      <c r="A12" s="20" t="s">
        <v>12</v>
      </c>
      <c r="B12" s="258"/>
      <c r="C12" s="259"/>
      <c r="D12" s="259"/>
      <c r="E12" s="259"/>
      <c r="F12" s="259"/>
      <c r="G12" s="260"/>
      <c r="H12" s="15"/>
    </row>
    <row r="13" spans="1:8" ht="13.5" thickBot="1">
      <c r="A13" s="21" t="s">
        <v>13</v>
      </c>
      <c r="B13" s="261"/>
      <c r="C13" s="261"/>
      <c r="D13" s="261"/>
      <c r="E13" s="261"/>
      <c r="F13" s="261"/>
      <c r="G13" s="262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63" t="s">
        <v>39</v>
      </c>
      <c r="B17" s="263"/>
      <c r="C17" s="263"/>
      <c r="D17" s="263"/>
      <c r="E17" s="263"/>
      <c r="F17" s="263"/>
      <c r="G17" s="263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4"/>
  <sheetViews>
    <sheetView showGridLines="0" view="pageBreakPreview" topLeftCell="B37" zoomScale="75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SO 01'!H19</f>
        <v>50000</v>
      </c>
      <c r="O23">
        <f>'Rekapitulace Objekt SO 01'!O21</f>
        <v>50000</v>
      </c>
      <c r="P23">
        <f>'Rekapitulace Objekt SO 01'!P21</f>
        <v>0</v>
      </c>
    </row>
    <row r="24" spans="1:16" ht="25.5" customHeight="1">
      <c r="A24" s="98"/>
      <c r="B24" s="274" t="s">
        <v>45</v>
      </c>
      <c r="C24" s="275"/>
      <c r="D24" s="275"/>
      <c r="E24" s="275"/>
      <c r="F24" s="99"/>
      <c r="G24" s="100"/>
      <c r="H24" s="101"/>
      <c r="I24" s="102"/>
      <c r="J24" s="97">
        <f>SUM(J22:J23)</f>
        <v>50000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50000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7500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57500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76" t="s">
        <v>56</v>
      </c>
      <c r="D43" s="276"/>
      <c r="E43" s="276"/>
      <c r="F43" s="277"/>
      <c r="G43" s="278"/>
      <c r="H43" s="278"/>
      <c r="I43" s="278"/>
      <c r="J43" s="134">
        <f>'SO 01 1 Pol'!F8</f>
        <v>0</v>
      </c>
    </row>
    <row r="44" spans="1:10" ht="25.5" customHeight="1">
      <c r="A44" s="132"/>
      <c r="B44" s="132" t="s">
        <v>57</v>
      </c>
      <c r="C44" s="271" t="s">
        <v>58</v>
      </c>
      <c r="D44" s="271"/>
      <c r="E44" s="271"/>
      <c r="F44" s="272"/>
      <c r="G44" s="273"/>
      <c r="H44" s="273"/>
      <c r="I44" s="273"/>
      <c r="J44" s="135">
        <f>'SO 01 1 Pol'!F10</f>
        <v>0</v>
      </c>
    </row>
    <row r="45" spans="1:10" ht="25.5" customHeight="1">
      <c r="A45" s="132"/>
      <c r="B45" s="132" t="s">
        <v>59</v>
      </c>
      <c r="C45" s="271" t="s">
        <v>60</v>
      </c>
      <c r="D45" s="271"/>
      <c r="E45" s="271"/>
      <c r="F45" s="272"/>
      <c r="G45" s="273"/>
      <c r="H45" s="273"/>
      <c r="I45" s="273"/>
      <c r="J45" s="135">
        <f>'SO 01 1 Pol'!F14</f>
        <v>0</v>
      </c>
    </row>
    <row r="46" spans="1:10" ht="25.5" customHeight="1">
      <c r="A46" s="132"/>
      <c r="B46" s="132" t="s">
        <v>61</v>
      </c>
      <c r="C46" s="271" t="s">
        <v>62</v>
      </c>
      <c r="D46" s="271"/>
      <c r="E46" s="271"/>
      <c r="F46" s="272"/>
      <c r="G46" s="273"/>
      <c r="H46" s="273"/>
      <c r="I46" s="273"/>
      <c r="J46" s="135">
        <f>'SO 01 1 Pol'!F23</f>
        <v>0</v>
      </c>
    </row>
    <row r="47" spans="1:10" ht="25.5" customHeight="1">
      <c r="A47" s="132"/>
      <c r="B47" s="132" t="s">
        <v>63</v>
      </c>
      <c r="C47" s="271" t="s">
        <v>64</v>
      </c>
      <c r="D47" s="271"/>
      <c r="E47" s="271"/>
      <c r="F47" s="272"/>
      <c r="G47" s="273"/>
      <c r="H47" s="273"/>
      <c r="I47" s="273"/>
      <c r="J47" s="135">
        <f>'SO 01 1 Pol'!F34</f>
        <v>0</v>
      </c>
    </row>
    <row r="48" spans="1:10" ht="25.5" customHeight="1">
      <c r="A48" s="132"/>
      <c r="B48" s="132" t="s">
        <v>65</v>
      </c>
      <c r="C48" s="271" t="s">
        <v>66</v>
      </c>
      <c r="D48" s="271"/>
      <c r="E48" s="271"/>
      <c r="F48" s="272"/>
      <c r="G48" s="273"/>
      <c r="H48" s="273"/>
      <c r="I48" s="273"/>
      <c r="J48" s="135">
        <f>'SO 01 1 Pol'!F40</f>
        <v>0</v>
      </c>
    </row>
    <row r="49" spans="1:10" ht="25.5" customHeight="1">
      <c r="A49" s="132"/>
      <c r="B49" s="132" t="s">
        <v>67</v>
      </c>
      <c r="C49" s="271" t="s">
        <v>68</v>
      </c>
      <c r="D49" s="271"/>
      <c r="E49" s="271"/>
      <c r="F49" s="272"/>
      <c r="G49" s="273"/>
      <c r="H49" s="273"/>
      <c r="I49" s="273"/>
      <c r="J49" s="135">
        <f>'SO 01 1 Pol'!F44</f>
        <v>0</v>
      </c>
    </row>
    <row r="50" spans="1:10" ht="25.5" customHeight="1">
      <c r="A50" s="132"/>
      <c r="B50" s="132" t="s">
        <v>69</v>
      </c>
      <c r="C50" s="271" t="s">
        <v>70</v>
      </c>
      <c r="D50" s="271"/>
      <c r="E50" s="271"/>
      <c r="F50" s="272"/>
      <c r="G50" s="273"/>
      <c r="H50" s="273"/>
      <c r="I50" s="273"/>
      <c r="J50" s="135">
        <f>'SO 01 1 Pol'!F48</f>
        <v>0</v>
      </c>
    </row>
    <row r="51" spans="1:10" ht="25.5" customHeight="1">
      <c r="A51" s="132"/>
      <c r="B51" s="132" t="s">
        <v>71</v>
      </c>
      <c r="C51" s="271" t="s">
        <v>72</v>
      </c>
      <c r="D51" s="271"/>
      <c r="E51" s="271"/>
      <c r="F51" s="272"/>
      <c r="G51" s="273"/>
      <c r="H51" s="273"/>
      <c r="I51" s="273"/>
      <c r="J51" s="135">
        <f>'SO 01 1 Pol'!F50</f>
        <v>0</v>
      </c>
    </row>
    <row r="52" spans="1:10" ht="25.5" customHeight="1">
      <c r="A52" s="132"/>
      <c r="B52" s="132" t="s">
        <v>73</v>
      </c>
      <c r="C52" s="271" t="s">
        <v>74</v>
      </c>
      <c r="D52" s="271"/>
      <c r="E52" s="271"/>
      <c r="F52" s="272"/>
      <c r="G52" s="273"/>
      <c r="H52" s="273"/>
      <c r="I52" s="273"/>
      <c r="J52" s="135">
        <f>'SO 01 1 Pol'!F52</f>
        <v>0</v>
      </c>
    </row>
    <row r="53" spans="1:10" ht="25.5" customHeight="1">
      <c r="A53" s="132"/>
      <c r="B53" s="132" t="s">
        <v>75</v>
      </c>
      <c r="C53" s="271" t="s">
        <v>76</v>
      </c>
      <c r="D53" s="271"/>
      <c r="E53" s="271"/>
      <c r="F53" s="272"/>
      <c r="G53" s="273"/>
      <c r="H53" s="273"/>
      <c r="I53" s="273"/>
      <c r="J53" s="135">
        <f>'SO 01 1 Pol'!F56</f>
        <v>0</v>
      </c>
    </row>
    <row r="54" spans="1:10" ht="25.5" customHeight="1">
      <c r="A54" s="132"/>
      <c r="B54" s="132" t="s">
        <v>77</v>
      </c>
      <c r="C54" s="271" t="s">
        <v>78</v>
      </c>
      <c r="D54" s="271"/>
      <c r="E54" s="271"/>
      <c r="F54" s="272"/>
      <c r="G54" s="273"/>
      <c r="H54" s="273"/>
      <c r="I54" s="273"/>
      <c r="J54" s="135">
        <f>'SO 01 1 Pol'!F76</f>
        <v>0</v>
      </c>
    </row>
    <row r="55" spans="1:10" ht="25.5" customHeight="1">
      <c r="A55" s="132"/>
      <c r="B55" s="132" t="s">
        <v>79</v>
      </c>
      <c r="C55" s="271" t="s">
        <v>80</v>
      </c>
      <c r="D55" s="271"/>
      <c r="E55" s="271"/>
      <c r="F55" s="272"/>
      <c r="G55" s="273"/>
      <c r="H55" s="273"/>
      <c r="I55" s="273"/>
      <c r="J55" s="135">
        <f>'SO 01 1 Pol'!F79</f>
        <v>0</v>
      </c>
    </row>
    <row r="56" spans="1:10" ht="25.5" customHeight="1">
      <c r="A56" s="132"/>
      <c r="B56" s="132" t="s">
        <v>81</v>
      </c>
      <c r="C56" s="271" t="s">
        <v>82</v>
      </c>
      <c r="D56" s="271"/>
      <c r="E56" s="271"/>
      <c r="F56" s="272"/>
      <c r="G56" s="273"/>
      <c r="H56" s="273"/>
      <c r="I56" s="273"/>
      <c r="J56" s="135">
        <f>'SO 01 1 Pol'!F105</f>
        <v>0</v>
      </c>
    </row>
    <row r="57" spans="1:10" ht="25.5" customHeight="1">
      <c r="A57" s="132"/>
      <c r="B57" s="132" t="s">
        <v>83</v>
      </c>
      <c r="C57" s="271" t="s">
        <v>84</v>
      </c>
      <c r="D57" s="271"/>
      <c r="E57" s="271"/>
      <c r="F57" s="272"/>
      <c r="G57" s="273"/>
      <c r="H57" s="273"/>
      <c r="I57" s="273"/>
      <c r="J57" s="135">
        <f>'SO 01 1 Pol'!F108</f>
        <v>0</v>
      </c>
    </row>
    <row r="58" spans="1:10" ht="25.5" customHeight="1">
      <c r="A58" s="132"/>
      <c r="B58" s="132" t="s">
        <v>85</v>
      </c>
      <c r="C58" s="271" t="s">
        <v>86</v>
      </c>
      <c r="D58" s="271"/>
      <c r="E58" s="271"/>
      <c r="F58" s="272"/>
      <c r="G58" s="273"/>
      <c r="H58" s="273"/>
      <c r="I58" s="273"/>
      <c r="J58" s="135">
        <f>'SO 01 1 Pol'!F111</f>
        <v>0</v>
      </c>
    </row>
    <row r="59" spans="1:10" ht="25.5" customHeight="1">
      <c r="A59" s="132"/>
      <c r="B59" s="132" t="s">
        <v>87</v>
      </c>
      <c r="C59" s="271" t="s">
        <v>88</v>
      </c>
      <c r="D59" s="271"/>
      <c r="E59" s="271"/>
      <c r="F59" s="272"/>
      <c r="G59" s="273"/>
      <c r="H59" s="273"/>
      <c r="I59" s="273"/>
      <c r="J59" s="135">
        <f>'SO 01 1 Pol'!F120</f>
        <v>0</v>
      </c>
    </row>
    <row r="60" spans="1:10" ht="25.5" customHeight="1">
      <c r="A60" s="132"/>
      <c r="B60" s="136" t="s">
        <v>89</v>
      </c>
      <c r="C60" s="268" t="s">
        <v>90</v>
      </c>
      <c r="D60" s="268"/>
      <c r="E60" s="268"/>
      <c r="F60" s="269"/>
      <c r="G60" s="270"/>
      <c r="H60" s="270"/>
      <c r="I60" s="270"/>
      <c r="J60" s="137">
        <f>'SO 01 1 Pol'!F124</f>
        <v>50000</v>
      </c>
    </row>
    <row r="61" spans="1:10" ht="25.5" customHeight="1">
      <c r="A61" s="138"/>
      <c r="B61" s="139" t="s">
        <v>91</v>
      </c>
      <c r="C61" s="140"/>
      <c r="D61" s="140"/>
      <c r="E61" s="140"/>
      <c r="F61" s="141"/>
      <c r="G61" s="142"/>
      <c r="H61" s="142"/>
      <c r="I61" s="142"/>
      <c r="J61" s="143">
        <f>SUM(J43:J60)</f>
        <v>50000</v>
      </c>
    </row>
    <row r="62" spans="1:10">
      <c r="A62" s="85"/>
      <c r="B62" s="85"/>
      <c r="C62" s="85"/>
      <c r="D62" s="85"/>
      <c r="E62" s="85"/>
      <c r="F62" s="85"/>
      <c r="G62" s="86"/>
      <c r="H62" s="85"/>
      <c r="I62" s="86"/>
      <c r="J62" s="87"/>
    </row>
    <row r="63" spans="1:10">
      <c r="A63" s="85"/>
      <c r="B63" s="85"/>
      <c r="C63" s="85"/>
      <c r="D63" s="85"/>
      <c r="E63" s="85"/>
      <c r="F63" s="85"/>
      <c r="G63" s="86"/>
      <c r="H63" s="85"/>
      <c r="I63" s="86"/>
      <c r="J63" s="87"/>
    </row>
    <row r="64" spans="1:10">
      <c r="A64" s="85"/>
      <c r="B64" s="85"/>
      <c r="C64" s="85"/>
      <c r="D64" s="85"/>
      <c r="E64" s="85"/>
      <c r="F64" s="85"/>
      <c r="G64" s="86"/>
      <c r="H64" s="85"/>
      <c r="I64" s="86"/>
      <c r="J64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9">
    <mergeCell ref="C53:I53"/>
    <mergeCell ref="B24:E24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  <mergeCell ref="C60:I60"/>
    <mergeCell ref="C54:I54"/>
    <mergeCell ref="C55:I55"/>
    <mergeCell ref="C56:I56"/>
    <mergeCell ref="C57:I57"/>
    <mergeCell ref="C58:I58"/>
    <mergeCell ref="C59:I59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A5621</v>
      </c>
      <c r="C1" s="31" t="str">
        <f>Stavba!NazevStavby</f>
        <v>Orlí 520/26, Brno-město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0"/>
      <c r="D2" s="280"/>
      <c r="E2" s="280"/>
      <c r="F2" s="280"/>
      <c r="G2" s="26" t="s">
        <v>15</v>
      </c>
      <c r="H2" s="34"/>
    </row>
    <row r="3" spans="1:8" ht="13.5" thickTop="1"/>
    <row r="4" spans="1:8" ht="18">
      <c r="A4" s="279" t="s">
        <v>16</v>
      </c>
      <c r="B4" s="279"/>
      <c r="C4" s="279"/>
      <c r="D4" s="279"/>
      <c r="E4" s="279"/>
      <c r="F4" s="279"/>
      <c r="G4" s="279"/>
      <c r="H4" s="279"/>
    </row>
    <row r="6" spans="1:8" ht="15.75">
      <c r="A6" s="32" t="s">
        <v>24</v>
      </c>
      <c r="B6" s="29">
        <f>B2</f>
        <v>0</v>
      </c>
    </row>
    <row r="7" spans="1:8" ht="15.75">
      <c r="B7" s="281">
        <f>C2</f>
        <v>0</v>
      </c>
      <c r="C7" s="282"/>
      <c r="D7" s="282"/>
      <c r="E7" s="282"/>
      <c r="F7" s="282"/>
      <c r="G7" s="282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83" t="s">
        <v>28</v>
      </c>
      <c r="B1" s="283"/>
      <c r="C1" s="284"/>
      <c r="D1" s="283"/>
      <c r="E1" s="283"/>
      <c r="F1" s="283"/>
      <c r="G1" s="283"/>
    </row>
    <row r="2" spans="1:7" ht="13.5" thickTop="1">
      <c r="A2" s="55" t="s">
        <v>29</v>
      </c>
      <c r="B2" s="56"/>
      <c r="C2" s="285"/>
      <c r="D2" s="285"/>
      <c r="E2" s="285"/>
      <c r="F2" s="285"/>
      <c r="G2" s="286"/>
    </row>
    <row r="3" spans="1:7">
      <c r="A3" s="57" t="s">
        <v>30</v>
      </c>
      <c r="B3" s="58"/>
      <c r="C3" s="287"/>
      <c r="D3" s="287"/>
      <c r="E3" s="287"/>
      <c r="F3" s="287"/>
      <c r="G3" s="288"/>
    </row>
    <row r="4" spans="1:7" ht="13.5" thickBot="1">
      <c r="A4" s="59" t="s">
        <v>31</v>
      </c>
      <c r="B4" s="60"/>
      <c r="C4" s="289"/>
      <c r="D4" s="289"/>
      <c r="E4" s="289"/>
      <c r="F4" s="289"/>
      <c r="G4" s="290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view="pageBreakPreview" zoomScale="60" zoomScaleNormal="10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A5621</v>
      </c>
      <c r="C1" s="31" t="str">
        <f>Stavba!NazevStavby</f>
        <v>Orlí 520/26, Brno-město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291" t="s">
        <v>44</v>
      </c>
      <c r="D2" s="280"/>
      <c r="E2" s="280"/>
      <c r="F2" s="280"/>
      <c r="G2" s="26" t="s">
        <v>15</v>
      </c>
      <c r="H2" s="34"/>
      <c r="O2" s="8" t="s">
        <v>92</v>
      </c>
    </row>
    <row r="3" spans="1:15" ht="13.5" customHeight="1" thickTop="1">
      <c r="H3" s="35"/>
    </row>
    <row r="4" spans="1:15" ht="18" customHeight="1">
      <c r="A4" s="279" t="s">
        <v>16</v>
      </c>
      <c r="B4" s="279"/>
      <c r="C4" s="279"/>
      <c r="D4" s="279"/>
      <c r="E4" s="279"/>
      <c r="F4" s="279"/>
      <c r="G4" s="279"/>
      <c r="H4" s="279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SO 01</v>
      </c>
      <c r="H6" s="35"/>
    </row>
    <row r="7" spans="1:15" ht="15.75" customHeight="1">
      <c r="B7" s="281" t="str">
        <f>C2</f>
        <v>Repase oken a lokální opravy uliční fasády</v>
      </c>
      <c r="C7" s="282"/>
      <c r="D7" s="282"/>
      <c r="E7" s="282"/>
      <c r="F7" s="282"/>
      <c r="G7" s="282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94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95</v>
      </c>
      <c r="B17" s="156"/>
      <c r="C17" s="157"/>
      <c r="D17" s="157"/>
      <c r="E17" s="157"/>
      <c r="F17" s="157"/>
      <c r="G17" s="158"/>
      <c r="H17" s="159" t="s">
        <v>96</v>
      </c>
      <c r="I17" s="32"/>
      <c r="J17" s="32"/>
    </row>
    <row r="18" spans="1:55" ht="12.75" customHeight="1">
      <c r="A18" s="153" t="s">
        <v>97</v>
      </c>
      <c r="B18" s="151" t="s">
        <v>44</v>
      </c>
      <c r="C18" s="150"/>
      <c r="D18" s="150"/>
      <c r="E18" s="150"/>
      <c r="F18" s="150"/>
      <c r="G18" s="152"/>
      <c r="H18" s="154">
        <f>'SO 01 1 Pol'!G132</f>
        <v>50000</v>
      </c>
      <c r="I18" s="32"/>
      <c r="J18" s="32"/>
      <c r="O18">
        <f>'SO 01 1 Pol'!AN133</f>
        <v>50000</v>
      </c>
      <c r="P18">
        <f>'SO 01 1 Pol'!AO133</f>
        <v>0</v>
      </c>
    </row>
    <row r="19" spans="1:55" ht="12.75" customHeight="1" thickBot="1">
      <c r="A19" s="160"/>
      <c r="B19" s="161" t="s">
        <v>98</v>
      </c>
      <c r="C19" s="162"/>
      <c r="D19" s="163" t="str">
        <f>B2</f>
        <v>SO 01</v>
      </c>
      <c r="E19" s="162"/>
      <c r="F19" s="162"/>
      <c r="G19" s="164"/>
      <c r="H19" s="165">
        <f>SUM(H18:H18)</f>
        <v>50000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50000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SUM(O18:O19)</f>
        <v>50000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7500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99</v>
      </c>
      <c r="B26" s="181"/>
      <c r="C26" s="181"/>
      <c r="D26" s="181"/>
      <c r="E26" s="181"/>
      <c r="F26" s="182"/>
      <c r="G26" s="183"/>
      <c r="H26" s="184">
        <f>SUM(H22:H25)</f>
        <v>57500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326</v>
      </c>
      <c r="B28" s="146"/>
      <c r="C28" s="146"/>
      <c r="D28" s="211" t="s">
        <v>97</v>
      </c>
      <c r="E28" s="292" t="s">
        <v>44</v>
      </c>
      <c r="F28" s="292"/>
      <c r="G28" s="292"/>
      <c r="H28" s="292"/>
      <c r="I28" s="32"/>
      <c r="J28" s="32"/>
      <c r="BC28" s="253" t="str">
        <f>E28</f>
        <v>Repase oken a lokální opravy uliční fasády</v>
      </c>
    </row>
    <row r="29" spans="1:55" ht="12.75" customHeight="1">
      <c r="A29" s="155" t="s">
        <v>327</v>
      </c>
      <c r="B29" s="156"/>
      <c r="C29" s="157"/>
      <c r="D29" s="157"/>
      <c r="E29" s="157"/>
      <c r="F29" s="157"/>
      <c r="G29" s="158"/>
      <c r="H29" s="159" t="s">
        <v>96</v>
      </c>
      <c r="I29" s="32"/>
      <c r="J29" s="32"/>
    </row>
    <row r="30" spans="1:55" ht="12.75" customHeight="1">
      <c r="A30" s="153" t="s">
        <v>55</v>
      </c>
      <c r="B30" s="151" t="s">
        <v>56</v>
      </c>
      <c r="C30" s="150"/>
      <c r="D30" s="150"/>
      <c r="E30" s="150"/>
      <c r="F30" s="150"/>
      <c r="G30" s="152"/>
      <c r="H30" s="254">
        <f>'SO 01 1 Pol'!F8</f>
        <v>0</v>
      </c>
      <c r="I30" s="32"/>
      <c r="J30" s="32"/>
    </row>
    <row r="31" spans="1:55" ht="12.75" customHeight="1">
      <c r="A31" s="153" t="s">
        <v>57</v>
      </c>
      <c r="B31" s="151" t="s">
        <v>58</v>
      </c>
      <c r="C31" s="150"/>
      <c r="D31" s="150"/>
      <c r="E31" s="150"/>
      <c r="F31" s="150"/>
      <c r="G31" s="152"/>
      <c r="H31" s="254">
        <f>'SO 01 1 Pol'!F10</f>
        <v>0</v>
      </c>
      <c r="I31" s="32"/>
      <c r="J31" s="32"/>
    </row>
    <row r="32" spans="1:55" ht="12.75" customHeight="1">
      <c r="A32" s="153" t="s">
        <v>59</v>
      </c>
      <c r="B32" s="151" t="s">
        <v>60</v>
      </c>
      <c r="C32" s="150"/>
      <c r="D32" s="150"/>
      <c r="E32" s="150"/>
      <c r="F32" s="150"/>
      <c r="G32" s="152"/>
      <c r="H32" s="254">
        <f>'SO 01 1 Pol'!F14</f>
        <v>0</v>
      </c>
      <c r="I32" s="32"/>
      <c r="J32" s="32"/>
    </row>
    <row r="33" spans="1:10" ht="12.75" customHeight="1">
      <c r="A33" s="153" t="s">
        <v>61</v>
      </c>
      <c r="B33" s="151" t="s">
        <v>62</v>
      </c>
      <c r="C33" s="150"/>
      <c r="D33" s="150"/>
      <c r="E33" s="150"/>
      <c r="F33" s="150"/>
      <c r="G33" s="152"/>
      <c r="H33" s="254">
        <f>'SO 01 1 Pol'!F23</f>
        <v>0</v>
      </c>
      <c r="I33" s="32"/>
      <c r="J33" s="32"/>
    </row>
    <row r="34" spans="1:10" ht="12.75" customHeight="1">
      <c r="A34" s="153" t="s">
        <v>63</v>
      </c>
      <c r="B34" s="151" t="s">
        <v>64</v>
      </c>
      <c r="C34" s="150"/>
      <c r="D34" s="150"/>
      <c r="E34" s="150"/>
      <c r="F34" s="150"/>
      <c r="G34" s="152"/>
      <c r="H34" s="254">
        <f>'SO 01 1 Pol'!F34</f>
        <v>0</v>
      </c>
      <c r="I34" s="32"/>
      <c r="J34" s="32"/>
    </row>
    <row r="35" spans="1:10" ht="12.75" customHeight="1">
      <c r="A35" s="153" t="s">
        <v>65</v>
      </c>
      <c r="B35" s="151" t="s">
        <v>66</v>
      </c>
      <c r="C35" s="150"/>
      <c r="D35" s="150"/>
      <c r="E35" s="150"/>
      <c r="F35" s="150"/>
      <c r="G35" s="152"/>
      <c r="H35" s="254">
        <f>'SO 01 1 Pol'!F40</f>
        <v>0</v>
      </c>
      <c r="I35" s="32"/>
      <c r="J35" s="32"/>
    </row>
    <row r="36" spans="1:10" ht="12.75" customHeight="1">
      <c r="A36" s="153" t="s">
        <v>67</v>
      </c>
      <c r="B36" s="151" t="s">
        <v>68</v>
      </c>
      <c r="C36" s="150"/>
      <c r="D36" s="150"/>
      <c r="E36" s="150"/>
      <c r="F36" s="150"/>
      <c r="G36" s="152"/>
      <c r="H36" s="254">
        <f>'SO 01 1 Pol'!F44</f>
        <v>0</v>
      </c>
      <c r="I36" s="32"/>
      <c r="J36" s="32"/>
    </row>
    <row r="37" spans="1:10" ht="12.75" customHeight="1">
      <c r="A37" s="153" t="s">
        <v>69</v>
      </c>
      <c r="B37" s="151" t="s">
        <v>70</v>
      </c>
      <c r="C37" s="150"/>
      <c r="D37" s="150"/>
      <c r="E37" s="150"/>
      <c r="F37" s="150"/>
      <c r="G37" s="152"/>
      <c r="H37" s="254">
        <f>'SO 01 1 Pol'!F48</f>
        <v>0</v>
      </c>
      <c r="I37" s="32"/>
      <c r="J37" s="32"/>
    </row>
    <row r="38" spans="1:10" ht="12.75" customHeight="1">
      <c r="A38" s="153" t="s">
        <v>71</v>
      </c>
      <c r="B38" s="151" t="s">
        <v>72</v>
      </c>
      <c r="C38" s="150"/>
      <c r="D38" s="150"/>
      <c r="E38" s="150"/>
      <c r="F38" s="150"/>
      <c r="G38" s="152"/>
      <c r="H38" s="254">
        <f>'SO 01 1 Pol'!F50</f>
        <v>0</v>
      </c>
      <c r="I38" s="32"/>
      <c r="J38" s="32"/>
    </row>
    <row r="39" spans="1:10" ht="12.75" customHeight="1">
      <c r="A39" s="153" t="s">
        <v>73</v>
      </c>
      <c r="B39" s="151" t="s">
        <v>74</v>
      </c>
      <c r="C39" s="150"/>
      <c r="D39" s="150"/>
      <c r="E39" s="150"/>
      <c r="F39" s="150"/>
      <c r="G39" s="152"/>
      <c r="H39" s="254">
        <f>'SO 01 1 Pol'!F52</f>
        <v>0</v>
      </c>
      <c r="I39" s="32"/>
      <c r="J39" s="32"/>
    </row>
    <row r="40" spans="1:10" ht="12.75" customHeight="1">
      <c r="A40" s="153" t="s">
        <v>75</v>
      </c>
      <c r="B40" s="151" t="s">
        <v>76</v>
      </c>
      <c r="C40" s="150"/>
      <c r="D40" s="150"/>
      <c r="E40" s="150"/>
      <c r="F40" s="150"/>
      <c r="G40" s="152"/>
      <c r="H40" s="254">
        <f>'SO 01 1 Pol'!F56</f>
        <v>0</v>
      </c>
      <c r="I40" s="32"/>
      <c r="J40" s="32"/>
    </row>
    <row r="41" spans="1:10" ht="12.75" customHeight="1">
      <c r="A41" s="153" t="s">
        <v>77</v>
      </c>
      <c r="B41" s="151" t="s">
        <v>78</v>
      </c>
      <c r="C41" s="150"/>
      <c r="D41" s="150"/>
      <c r="E41" s="150"/>
      <c r="F41" s="150"/>
      <c r="G41" s="152"/>
      <c r="H41" s="254">
        <f>'SO 01 1 Pol'!F76</f>
        <v>0</v>
      </c>
      <c r="I41" s="32"/>
      <c r="J41" s="32"/>
    </row>
    <row r="42" spans="1:10" ht="12.75" customHeight="1">
      <c r="A42" s="153" t="s">
        <v>79</v>
      </c>
      <c r="B42" s="151" t="s">
        <v>80</v>
      </c>
      <c r="C42" s="150"/>
      <c r="D42" s="150"/>
      <c r="E42" s="150"/>
      <c r="F42" s="150"/>
      <c r="G42" s="152"/>
      <c r="H42" s="254">
        <f>'SO 01 1 Pol'!F79</f>
        <v>0</v>
      </c>
      <c r="I42" s="32"/>
      <c r="J42" s="32"/>
    </row>
    <row r="43" spans="1:10" ht="12.75" customHeight="1">
      <c r="A43" s="153" t="s">
        <v>81</v>
      </c>
      <c r="B43" s="151" t="s">
        <v>82</v>
      </c>
      <c r="C43" s="150"/>
      <c r="D43" s="150"/>
      <c r="E43" s="150"/>
      <c r="F43" s="150"/>
      <c r="G43" s="152"/>
      <c r="H43" s="254">
        <f>'SO 01 1 Pol'!F105</f>
        <v>0</v>
      </c>
      <c r="I43" s="32"/>
      <c r="J43" s="32"/>
    </row>
    <row r="44" spans="1:10" ht="12.75" customHeight="1">
      <c r="A44" s="153" t="s">
        <v>83</v>
      </c>
      <c r="B44" s="151" t="s">
        <v>84</v>
      </c>
      <c r="C44" s="150"/>
      <c r="D44" s="150"/>
      <c r="E44" s="150"/>
      <c r="F44" s="150"/>
      <c r="G44" s="152"/>
      <c r="H44" s="254">
        <f>'SO 01 1 Pol'!F108</f>
        <v>0</v>
      </c>
      <c r="I44" s="32"/>
      <c r="J44" s="32"/>
    </row>
    <row r="45" spans="1:10" ht="12.75" customHeight="1">
      <c r="A45" s="153" t="s">
        <v>85</v>
      </c>
      <c r="B45" s="151" t="s">
        <v>86</v>
      </c>
      <c r="C45" s="150"/>
      <c r="D45" s="150"/>
      <c r="E45" s="150"/>
      <c r="F45" s="150"/>
      <c r="G45" s="152"/>
      <c r="H45" s="254">
        <f>'SO 01 1 Pol'!F111</f>
        <v>0</v>
      </c>
      <c r="I45" s="32"/>
      <c r="J45" s="32"/>
    </row>
    <row r="46" spans="1:10" ht="12.75" customHeight="1">
      <c r="A46" s="153" t="s">
        <v>87</v>
      </c>
      <c r="B46" s="151" t="s">
        <v>88</v>
      </c>
      <c r="C46" s="150"/>
      <c r="D46" s="150"/>
      <c r="E46" s="150"/>
      <c r="F46" s="150"/>
      <c r="G46" s="152"/>
      <c r="H46" s="254">
        <f>'SO 01 1 Pol'!F120</f>
        <v>0</v>
      </c>
      <c r="I46" s="32"/>
      <c r="J46" s="32"/>
    </row>
    <row r="47" spans="1:10" ht="12.75" customHeight="1">
      <c r="A47" s="153" t="s">
        <v>89</v>
      </c>
      <c r="B47" s="151" t="s">
        <v>90</v>
      </c>
      <c r="C47" s="150"/>
      <c r="D47" s="150"/>
      <c r="E47" s="150"/>
      <c r="F47" s="150"/>
      <c r="G47" s="152"/>
      <c r="H47" s="254">
        <f>'SO 01 1 Pol'!F124</f>
        <v>50000</v>
      </c>
      <c r="I47" s="32"/>
      <c r="J47" s="32"/>
    </row>
    <row r="48" spans="1:10" ht="12.75" customHeight="1" thickBot="1">
      <c r="A48" s="160"/>
      <c r="B48" s="161" t="s">
        <v>328</v>
      </c>
      <c r="C48" s="162"/>
      <c r="D48" s="163" t="str">
        <f>D28</f>
        <v>1</v>
      </c>
      <c r="E48" s="162"/>
      <c r="F48" s="162"/>
      <c r="G48" s="164"/>
      <c r="H48" s="255">
        <f>SUM(H30:H47)</f>
        <v>50000</v>
      </c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Normal="100" workbookViewId="0">
      <selection activeCell="C130" sqref="C130:G130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5" t="s">
        <v>100</v>
      </c>
      <c r="B1" s="305"/>
      <c r="C1" s="306"/>
      <c r="D1" s="305"/>
      <c r="E1" s="305"/>
      <c r="F1" s="305"/>
      <c r="G1" s="305"/>
      <c r="AC1" t="s">
        <v>103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92</v>
      </c>
    </row>
    <row r="4" spans="1:60" ht="13.5" thickBot="1">
      <c r="A4" s="197" t="s">
        <v>31</v>
      </c>
      <c r="B4" s="198" t="s">
        <v>97</v>
      </c>
      <c r="C4" s="215" t="s">
        <v>44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4" t="s">
        <v>101</v>
      </c>
      <c r="I6" s="218" t="s">
        <v>102</v>
      </c>
      <c r="J6" s="54"/>
    </row>
    <row r="7" spans="1:60">
      <c r="A7" s="245"/>
      <c r="B7" s="246" t="s">
        <v>104</v>
      </c>
      <c r="C7" s="307" t="s">
        <v>105</v>
      </c>
      <c r="D7" s="308"/>
      <c r="E7" s="309"/>
      <c r="F7" s="310"/>
      <c r="G7" s="310"/>
      <c r="H7" s="247"/>
      <c r="I7" s="248"/>
    </row>
    <row r="8" spans="1:60">
      <c r="A8" s="239" t="s">
        <v>106</v>
      </c>
      <c r="B8" s="219" t="s">
        <v>55</v>
      </c>
      <c r="C8" s="231" t="s">
        <v>56</v>
      </c>
      <c r="D8" s="222"/>
      <c r="E8" s="224"/>
      <c r="F8" s="311">
        <f>SUM(G9:G9)</f>
        <v>0</v>
      </c>
      <c r="G8" s="312"/>
      <c r="H8" s="226"/>
      <c r="I8" s="242"/>
      <c r="AE8" t="s">
        <v>107</v>
      </c>
    </row>
    <row r="9" spans="1:60" outlineLevel="1">
      <c r="A9" s="240">
        <v>1</v>
      </c>
      <c r="B9" s="220" t="s">
        <v>108</v>
      </c>
      <c r="C9" s="232" t="s">
        <v>109</v>
      </c>
      <c r="D9" s="223" t="s">
        <v>110</v>
      </c>
      <c r="E9" s="225">
        <v>13.083</v>
      </c>
      <c r="F9" s="227"/>
      <c r="G9" s="228">
        <f>ROUND(E9*F9,2)</f>
        <v>0</v>
      </c>
      <c r="H9" s="229"/>
      <c r="I9" s="243" t="s">
        <v>111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112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>
      <c r="A10" s="239" t="s">
        <v>106</v>
      </c>
      <c r="B10" s="219" t="s">
        <v>57</v>
      </c>
      <c r="C10" s="231" t="s">
        <v>58</v>
      </c>
      <c r="D10" s="222"/>
      <c r="E10" s="224"/>
      <c r="F10" s="293">
        <f>SUM(G11:G13)</f>
        <v>0</v>
      </c>
      <c r="G10" s="294"/>
      <c r="H10" s="226"/>
      <c r="I10" s="242"/>
      <c r="AE10" t="s">
        <v>107</v>
      </c>
    </row>
    <row r="11" spans="1:60" outlineLevel="1">
      <c r="A11" s="240">
        <v>2</v>
      </c>
      <c r="B11" s="220" t="s">
        <v>113</v>
      </c>
      <c r="C11" s="232" t="s">
        <v>114</v>
      </c>
      <c r="D11" s="223" t="s">
        <v>110</v>
      </c>
      <c r="E11" s="225">
        <v>2.9820000000000002</v>
      </c>
      <c r="F11" s="227"/>
      <c r="G11" s="228">
        <f>ROUND(E11*F11,2)</f>
        <v>0</v>
      </c>
      <c r="H11" s="229"/>
      <c r="I11" s="243" t="s">
        <v>111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112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0">
        <v>3</v>
      </c>
      <c r="B12" s="220" t="s">
        <v>115</v>
      </c>
      <c r="C12" s="232" t="s">
        <v>116</v>
      </c>
      <c r="D12" s="223" t="s">
        <v>117</v>
      </c>
      <c r="E12" s="225">
        <v>202.4</v>
      </c>
      <c r="F12" s="227"/>
      <c r="G12" s="228">
        <f>ROUND(E12*F12,2)</f>
        <v>0</v>
      </c>
      <c r="H12" s="229"/>
      <c r="I12" s="243" t="s">
        <v>111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112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0">
        <v>4</v>
      </c>
      <c r="B13" s="220" t="s">
        <v>118</v>
      </c>
      <c r="C13" s="232" t="s">
        <v>119</v>
      </c>
      <c r="D13" s="223" t="s">
        <v>110</v>
      </c>
      <c r="E13" s="225">
        <v>102.553</v>
      </c>
      <c r="F13" s="227"/>
      <c r="G13" s="228">
        <f>ROUND(E13*F13,2)</f>
        <v>0</v>
      </c>
      <c r="H13" s="229"/>
      <c r="I13" s="243" t="s">
        <v>111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112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>
      <c r="A14" s="239" t="s">
        <v>106</v>
      </c>
      <c r="B14" s="219" t="s">
        <v>59</v>
      </c>
      <c r="C14" s="231" t="s">
        <v>60</v>
      </c>
      <c r="D14" s="222"/>
      <c r="E14" s="224"/>
      <c r="F14" s="293">
        <f>SUM(G15:G22)</f>
        <v>0</v>
      </c>
      <c r="G14" s="294"/>
      <c r="H14" s="226"/>
      <c r="I14" s="242"/>
      <c r="AE14" t="s">
        <v>107</v>
      </c>
    </row>
    <row r="15" spans="1:60" outlineLevel="1">
      <c r="A15" s="240">
        <v>5</v>
      </c>
      <c r="B15" s="220" t="s">
        <v>120</v>
      </c>
      <c r="C15" s="232" t="s">
        <v>121</v>
      </c>
      <c r="D15" s="223" t="s">
        <v>110</v>
      </c>
      <c r="E15" s="225">
        <v>263.53100000000001</v>
      </c>
      <c r="F15" s="227"/>
      <c r="G15" s="228">
        <f t="shared" ref="G15:G22" si="0">ROUND(E15*F15,2)</f>
        <v>0</v>
      </c>
      <c r="H15" s="229"/>
      <c r="I15" s="243" t="s">
        <v>111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112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>
      <c r="A16" s="240">
        <v>6</v>
      </c>
      <c r="B16" s="220" t="s">
        <v>122</v>
      </c>
      <c r="C16" s="232" t="s">
        <v>123</v>
      </c>
      <c r="D16" s="223" t="s">
        <v>110</v>
      </c>
      <c r="E16" s="225">
        <v>2.0539999999999998</v>
      </c>
      <c r="F16" s="227"/>
      <c r="G16" s="228">
        <f t="shared" si="0"/>
        <v>0</v>
      </c>
      <c r="H16" s="229"/>
      <c r="I16" s="243" t="s">
        <v>111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112</v>
      </c>
      <c r="AF16" s="207">
        <v>1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0">
        <v>7</v>
      </c>
      <c r="B17" s="220" t="s">
        <v>124</v>
      </c>
      <c r="C17" s="232" t="s">
        <v>125</v>
      </c>
      <c r="D17" s="223" t="s">
        <v>110</v>
      </c>
      <c r="E17" s="225">
        <v>238.68100000000001</v>
      </c>
      <c r="F17" s="227"/>
      <c r="G17" s="228">
        <f t="shared" si="0"/>
        <v>0</v>
      </c>
      <c r="H17" s="229"/>
      <c r="I17" s="243" t="s">
        <v>111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112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0">
        <v>8</v>
      </c>
      <c r="B18" s="220" t="s">
        <v>126</v>
      </c>
      <c r="C18" s="232" t="s">
        <v>127</v>
      </c>
      <c r="D18" s="223" t="s">
        <v>110</v>
      </c>
      <c r="E18" s="225">
        <v>66.38</v>
      </c>
      <c r="F18" s="227"/>
      <c r="G18" s="228">
        <f t="shared" si="0"/>
        <v>0</v>
      </c>
      <c r="H18" s="229"/>
      <c r="I18" s="243" t="s">
        <v>111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112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22.5" outlineLevel="1">
      <c r="A19" s="240">
        <v>9</v>
      </c>
      <c r="B19" s="220" t="s">
        <v>128</v>
      </c>
      <c r="C19" s="232" t="s">
        <v>129</v>
      </c>
      <c r="D19" s="223" t="s">
        <v>110</v>
      </c>
      <c r="E19" s="225">
        <v>238.69</v>
      </c>
      <c r="F19" s="227"/>
      <c r="G19" s="228">
        <f t="shared" si="0"/>
        <v>0</v>
      </c>
      <c r="H19" s="229"/>
      <c r="I19" s="243" t="s">
        <v>111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112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0">
        <v>10</v>
      </c>
      <c r="B20" s="220" t="s">
        <v>130</v>
      </c>
      <c r="C20" s="232" t="s">
        <v>131</v>
      </c>
      <c r="D20" s="223" t="s">
        <v>110</v>
      </c>
      <c r="E20" s="225">
        <v>66.38</v>
      </c>
      <c r="F20" s="227"/>
      <c r="G20" s="228">
        <f t="shared" si="0"/>
        <v>0</v>
      </c>
      <c r="H20" s="229"/>
      <c r="I20" s="243" t="s">
        <v>111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112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0">
        <v>11</v>
      </c>
      <c r="B21" s="220" t="s">
        <v>132</v>
      </c>
      <c r="C21" s="232" t="s">
        <v>133</v>
      </c>
      <c r="D21" s="223" t="s">
        <v>110</v>
      </c>
      <c r="E21" s="225">
        <v>13.083</v>
      </c>
      <c r="F21" s="227"/>
      <c r="G21" s="228">
        <f t="shared" si="0"/>
        <v>0</v>
      </c>
      <c r="H21" s="229"/>
      <c r="I21" s="243" t="s">
        <v>111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112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0">
        <v>12</v>
      </c>
      <c r="B22" s="220" t="s">
        <v>134</v>
      </c>
      <c r="C22" s="232" t="s">
        <v>135</v>
      </c>
      <c r="D22" s="223" t="s">
        <v>110</v>
      </c>
      <c r="E22" s="225">
        <v>71.432000000000002</v>
      </c>
      <c r="F22" s="227"/>
      <c r="G22" s="228">
        <f t="shared" si="0"/>
        <v>0</v>
      </c>
      <c r="H22" s="229"/>
      <c r="I22" s="243" t="s">
        <v>111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112</v>
      </c>
      <c r="AF22" s="207">
        <v>1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>
      <c r="A23" s="239" t="s">
        <v>106</v>
      </c>
      <c r="B23" s="219" t="s">
        <v>61</v>
      </c>
      <c r="C23" s="231" t="s">
        <v>62</v>
      </c>
      <c r="D23" s="222"/>
      <c r="E23" s="224"/>
      <c r="F23" s="293">
        <f>SUM(G24:G33)</f>
        <v>0</v>
      </c>
      <c r="G23" s="294"/>
      <c r="H23" s="226"/>
      <c r="I23" s="242"/>
      <c r="AE23" t="s">
        <v>107</v>
      </c>
    </row>
    <row r="24" spans="1:60" outlineLevel="1">
      <c r="A24" s="240">
        <v>13</v>
      </c>
      <c r="B24" s="220" t="s">
        <v>136</v>
      </c>
      <c r="C24" s="232" t="s">
        <v>137</v>
      </c>
      <c r="D24" s="223" t="s">
        <v>110</v>
      </c>
      <c r="E24" s="225">
        <v>371.30399999999997</v>
      </c>
      <c r="F24" s="227"/>
      <c r="G24" s="228">
        <f t="shared" ref="G24:G33" si="1">ROUND(E24*F24,2)</f>
        <v>0</v>
      </c>
      <c r="H24" s="229"/>
      <c r="I24" s="243" t="s">
        <v>111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112</v>
      </c>
      <c r="AF24" s="207">
        <v>1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0">
        <v>14</v>
      </c>
      <c r="B25" s="220" t="s">
        <v>138</v>
      </c>
      <c r="C25" s="232" t="s">
        <v>139</v>
      </c>
      <c r="D25" s="223" t="s">
        <v>110</v>
      </c>
      <c r="E25" s="225">
        <v>742.6</v>
      </c>
      <c r="F25" s="227"/>
      <c r="G25" s="228">
        <f t="shared" si="1"/>
        <v>0</v>
      </c>
      <c r="H25" s="229"/>
      <c r="I25" s="243" t="s">
        <v>111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112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0">
        <v>15</v>
      </c>
      <c r="B26" s="220" t="s">
        <v>140</v>
      </c>
      <c r="C26" s="232" t="s">
        <v>141</v>
      </c>
      <c r="D26" s="223" t="s">
        <v>142</v>
      </c>
      <c r="E26" s="225">
        <v>18565</v>
      </c>
      <c r="F26" s="227"/>
      <c r="G26" s="228">
        <f t="shared" si="1"/>
        <v>0</v>
      </c>
      <c r="H26" s="229"/>
      <c r="I26" s="243" t="s">
        <v>111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112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0">
        <v>16</v>
      </c>
      <c r="B27" s="220" t="s">
        <v>143</v>
      </c>
      <c r="C27" s="232" t="s">
        <v>144</v>
      </c>
      <c r="D27" s="223" t="s">
        <v>110</v>
      </c>
      <c r="E27" s="225">
        <v>371.3</v>
      </c>
      <c r="F27" s="227"/>
      <c r="G27" s="228">
        <f t="shared" si="1"/>
        <v>0</v>
      </c>
      <c r="H27" s="229"/>
      <c r="I27" s="243" t="s">
        <v>111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112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0">
        <v>17</v>
      </c>
      <c r="B28" s="220" t="s">
        <v>145</v>
      </c>
      <c r="C28" s="232" t="s">
        <v>146</v>
      </c>
      <c r="D28" s="223" t="s">
        <v>117</v>
      </c>
      <c r="E28" s="225">
        <v>19.440000000000001</v>
      </c>
      <c r="F28" s="227"/>
      <c r="G28" s="228">
        <f t="shared" si="1"/>
        <v>0</v>
      </c>
      <c r="H28" s="229"/>
      <c r="I28" s="243" t="s">
        <v>111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112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0">
        <v>18</v>
      </c>
      <c r="B29" s="220" t="s">
        <v>147</v>
      </c>
      <c r="C29" s="232" t="s">
        <v>148</v>
      </c>
      <c r="D29" s="223" t="s">
        <v>117</v>
      </c>
      <c r="E29" s="225">
        <v>38.880000000000003</v>
      </c>
      <c r="F29" s="227"/>
      <c r="G29" s="228">
        <f t="shared" si="1"/>
        <v>0</v>
      </c>
      <c r="H29" s="229"/>
      <c r="I29" s="243" t="s">
        <v>111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112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0">
        <v>19</v>
      </c>
      <c r="B30" s="220" t="s">
        <v>149</v>
      </c>
      <c r="C30" s="232" t="s">
        <v>150</v>
      </c>
      <c r="D30" s="223" t="s">
        <v>117</v>
      </c>
      <c r="E30" s="225">
        <v>19.440000000000001</v>
      </c>
      <c r="F30" s="227"/>
      <c r="G30" s="228">
        <f t="shared" si="1"/>
        <v>0</v>
      </c>
      <c r="H30" s="229"/>
      <c r="I30" s="243" t="s">
        <v>111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112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0">
        <v>20</v>
      </c>
      <c r="B31" s="220" t="s">
        <v>151</v>
      </c>
      <c r="C31" s="232" t="s">
        <v>152</v>
      </c>
      <c r="D31" s="223" t="s">
        <v>110</v>
      </c>
      <c r="E31" s="225">
        <v>352.20400000000001</v>
      </c>
      <c r="F31" s="227"/>
      <c r="G31" s="228">
        <f t="shared" si="1"/>
        <v>0</v>
      </c>
      <c r="H31" s="229"/>
      <c r="I31" s="243" t="s">
        <v>111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112</v>
      </c>
      <c r="AF31" s="207">
        <v>1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0">
        <v>21</v>
      </c>
      <c r="B32" s="220" t="s">
        <v>153</v>
      </c>
      <c r="C32" s="232" t="s">
        <v>154</v>
      </c>
      <c r="D32" s="223" t="s">
        <v>110</v>
      </c>
      <c r="E32" s="225">
        <v>704.4</v>
      </c>
      <c r="F32" s="227"/>
      <c r="G32" s="228">
        <f t="shared" si="1"/>
        <v>0</v>
      </c>
      <c r="H32" s="229"/>
      <c r="I32" s="243" t="s">
        <v>111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112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0">
        <v>22</v>
      </c>
      <c r="B33" s="220" t="s">
        <v>155</v>
      </c>
      <c r="C33" s="232" t="s">
        <v>156</v>
      </c>
      <c r="D33" s="223" t="s">
        <v>110</v>
      </c>
      <c r="E33" s="225">
        <v>352.2</v>
      </c>
      <c r="F33" s="227"/>
      <c r="G33" s="228">
        <f t="shared" si="1"/>
        <v>0</v>
      </c>
      <c r="H33" s="229"/>
      <c r="I33" s="243" t="s">
        <v>111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112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>
      <c r="A34" s="239" t="s">
        <v>106</v>
      </c>
      <c r="B34" s="219" t="s">
        <v>63</v>
      </c>
      <c r="C34" s="231" t="s">
        <v>64</v>
      </c>
      <c r="D34" s="222"/>
      <c r="E34" s="224"/>
      <c r="F34" s="293">
        <f>SUM(G35:G39)</f>
        <v>0</v>
      </c>
      <c r="G34" s="294"/>
      <c r="H34" s="226"/>
      <c r="I34" s="242"/>
      <c r="AE34" t="s">
        <v>107</v>
      </c>
    </row>
    <row r="35" spans="1:60" ht="22.5" outlineLevel="1">
      <c r="A35" s="240">
        <v>23</v>
      </c>
      <c r="B35" s="220" t="s">
        <v>157</v>
      </c>
      <c r="C35" s="232" t="s">
        <v>158</v>
      </c>
      <c r="D35" s="223" t="s">
        <v>110</v>
      </c>
      <c r="E35" s="225">
        <v>126.154</v>
      </c>
      <c r="F35" s="227"/>
      <c r="G35" s="228">
        <f>ROUND(E35*F35,2)</f>
        <v>0</v>
      </c>
      <c r="H35" s="229"/>
      <c r="I35" s="243" t="s">
        <v>111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112</v>
      </c>
      <c r="AF35" s="207">
        <v>1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0">
        <v>24</v>
      </c>
      <c r="B36" s="220" t="s">
        <v>159</v>
      </c>
      <c r="C36" s="232" t="s">
        <v>160</v>
      </c>
      <c r="D36" s="223" t="s">
        <v>110</v>
      </c>
      <c r="E36" s="225">
        <v>46</v>
      </c>
      <c r="F36" s="227"/>
      <c r="G36" s="228">
        <f>ROUND(E36*F36,2)</f>
        <v>0</v>
      </c>
      <c r="H36" s="229"/>
      <c r="I36" s="243" t="s">
        <v>111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112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0">
        <v>25</v>
      </c>
      <c r="B37" s="220" t="s">
        <v>161</v>
      </c>
      <c r="C37" s="232" t="s">
        <v>162</v>
      </c>
      <c r="D37" s="223" t="s">
        <v>110</v>
      </c>
      <c r="E37" s="225">
        <v>60</v>
      </c>
      <c r="F37" s="227"/>
      <c r="G37" s="228">
        <f>ROUND(E37*F37,2)</f>
        <v>0</v>
      </c>
      <c r="H37" s="229"/>
      <c r="I37" s="243" t="s">
        <v>111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112</v>
      </c>
      <c r="AF37" s="207">
        <v>3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0">
        <v>26</v>
      </c>
      <c r="B38" s="220" t="s">
        <v>163</v>
      </c>
      <c r="C38" s="232" t="s">
        <v>164</v>
      </c>
      <c r="D38" s="223" t="s">
        <v>110</v>
      </c>
      <c r="E38" s="225">
        <v>98.64</v>
      </c>
      <c r="F38" s="227"/>
      <c r="G38" s="228">
        <f>ROUND(E38*F38,2)</f>
        <v>0</v>
      </c>
      <c r="H38" s="229"/>
      <c r="I38" s="243" t="s">
        <v>111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112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0">
        <v>27</v>
      </c>
      <c r="B39" s="220" t="s">
        <v>165</v>
      </c>
      <c r="C39" s="232" t="s">
        <v>166</v>
      </c>
      <c r="D39" s="223" t="s">
        <v>110</v>
      </c>
      <c r="E39" s="225">
        <v>53.76</v>
      </c>
      <c r="F39" s="227"/>
      <c r="G39" s="228">
        <f>ROUND(E39*F39,2)</f>
        <v>0</v>
      </c>
      <c r="H39" s="229"/>
      <c r="I39" s="243" t="s">
        <v>111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112</v>
      </c>
      <c r="AF39" s="207">
        <v>1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>
      <c r="A40" s="239" t="s">
        <v>106</v>
      </c>
      <c r="B40" s="219" t="s">
        <v>65</v>
      </c>
      <c r="C40" s="231" t="s">
        <v>66</v>
      </c>
      <c r="D40" s="222"/>
      <c r="E40" s="224"/>
      <c r="F40" s="293">
        <f>SUM(G41:G43)</f>
        <v>0</v>
      </c>
      <c r="G40" s="294"/>
      <c r="H40" s="226"/>
      <c r="I40" s="242"/>
      <c r="AE40" t="s">
        <v>107</v>
      </c>
    </row>
    <row r="41" spans="1:60" outlineLevel="1">
      <c r="A41" s="240">
        <v>28</v>
      </c>
      <c r="B41" s="220" t="s">
        <v>167</v>
      </c>
      <c r="C41" s="232" t="s">
        <v>168</v>
      </c>
      <c r="D41" s="223" t="s">
        <v>169</v>
      </c>
      <c r="E41" s="225">
        <v>78</v>
      </c>
      <c r="F41" s="227"/>
      <c r="G41" s="228">
        <f>ROUND(E41*F41,2)</f>
        <v>0</v>
      </c>
      <c r="H41" s="229"/>
      <c r="I41" s="243" t="s">
        <v>111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112</v>
      </c>
      <c r="AF41" s="207">
        <v>1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0">
        <v>29</v>
      </c>
      <c r="B42" s="220" t="s">
        <v>170</v>
      </c>
      <c r="C42" s="232" t="s">
        <v>171</v>
      </c>
      <c r="D42" s="223" t="s">
        <v>169</v>
      </c>
      <c r="E42" s="225">
        <v>3</v>
      </c>
      <c r="F42" s="227"/>
      <c r="G42" s="228">
        <f>ROUND(E42*F42,2)</f>
        <v>0</v>
      </c>
      <c r="H42" s="229"/>
      <c r="I42" s="243" t="s">
        <v>111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112</v>
      </c>
      <c r="AF42" s="207">
        <v>1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0">
        <v>30</v>
      </c>
      <c r="B43" s="220" t="s">
        <v>172</v>
      </c>
      <c r="C43" s="232" t="s">
        <v>173</v>
      </c>
      <c r="D43" s="223" t="s">
        <v>110</v>
      </c>
      <c r="E43" s="225">
        <v>3.9129999999999998</v>
      </c>
      <c r="F43" s="227"/>
      <c r="G43" s="228">
        <f>ROUND(E43*F43,2)</f>
        <v>0</v>
      </c>
      <c r="H43" s="229"/>
      <c r="I43" s="243" t="s">
        <v>111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112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>
      <c r="A44" s="239" t="s">
        <v>106</v>
      </c>
      <c r="B44" s="219" t="s">
        <v>67</v>
      </c>
      <c r="C44" s="231" t="s">
        <v>68</v>
      </c>
      <c r="D44" s="222"/>
      <c r="E44" s="224"/>
      <c r="F44" s="293">
        <f>SUM(G45:G47)</f>
        <v>0</v>
      </c>
      <c r="G44" s="294"/>
      <c r="H44" s="226"/>
      <c r="I44" s="242"/>
      <c r="AE44" t="s">
        <v>107</v>
      </c>
    </row>
    <row r="45" spans="1:60" outlineLevel="1">
      <c r="A45" s="240">
        <v>31</v>
      </c>
      <c r="B45" s="220" t="s">
        <v>174</v>
      </c>
      <c r="C45" s="232" t="s">
        <v>175</v>
      </c>
      <c r="D45" s="223" t="s">
        <v>110</v>
      </c>
      <c r="E45" s="225">
        <v>26.353999999999999</v>
      </c>
      <c r="F45" s="227"/>
      <c r="G45" s="228">
        <f>ROUND(E45*F45,2)</f>
        <v>0</v>
      </c>
      <c r="H45" s="229"/>
      <c r="I45" s="243" t="s">
        <v>111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112</v>
      </c>
      <c r="AF45" s="207">
        <v>1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0">
        <v>32</v>
      </c>
      <c r="B46" s="220" t="s">
        <v>176</v>
      </c>
      <c r="C46" s="232" t="s">
        <v>177</v>
      </c>
      <c r="D46" s="223" t="s">
        <v>178</v>
      </c>
      <c r="E46" s="225">
        <v>13.083</v>
      </c>
      <c r="F46" s="227"/>
      <c r="G46" s="228">
        <f>ROUND(E46*F46,2)</f>
        <v>0</v>
      </c>
      <c r="H46" s="229"/>
      <c r="I46" s="243" t="s">
        <v>111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112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0">
        <v>33</v>
      </c>
      <c r="B47" s="220" t="s">
        <v>179</v>
      </c>
      <c r="C47" s="232" t="s">
        <v>180</v>
      </c>
      <c r="D47" s="223" t="s">
        <v>110</v>
      </c>
      <c r="E47" s="225">
        <v>2.9820000000000002</v>
      </c>
      <c r="F47" s="227"/>
      <c r="G47" s="228">
        <f>ROUND(E47*F47,2)</f>
        <v>0</v>
      </c>
      <c r="H47" s="229"/>
      <c r="I47" s="243" t="s">
        <v>111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112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>
      <c r="A48" s="239" t="s">
        <v>106</v>
      </c>
      <c r="B48" s="219" t="s">
        <v>69</v>
      </c>
      <c r="C48" s="231" t="s">
        <v>70</v>
      </c>
      <c r="D48" s="222"/>
      <c r="E48" s="224"/>
      <c r="F48" s="293">
        <f>SUM(G49:G49)</f>
        <v>0</v>
      </c>
      <c r="G48" s="294"/>
      <c r="H48" s="226"/>
      <c r="I48" s="242"/>
      <c r="AE48" t="s">
        <v>107</v>
      </c>
    </row>
    <row r="49" spans="1:60" outlineLevel="1">
      <c r="A49" s="240">
        <v>34</v>
      </c>
      <c r="B49" s="220" t="s">
        <v>181</v>
      </c>
      <c r="C49" s="232" t="s">
        <v>182</v>
      </c>
      <c r="D49" s="223" t="s">
        <v>183</v>
      </c>
      <c r="E49" s="225">
        <v>17.942</v>
      </c>
      <c r="F49" s="227"/>
      <c r="G49" s="228">
        <f>ROUND(E49*F49,2)</f>
        <v>0</v>
      </c>
      <c r="H49" s="229"/>
      <c r="I49" s="243" t="s">
        <v>111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112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>
      <c r="A50" s="239" t="s">
        <v>106</v>
      </c>
      <c r="B50" s="219" t="s">
        <v>71</v>
      </c>
      <c r="C50" s="231" t="s">
        <v>72</v>
      </c>
      <c r="D50" s="222"/>
      <c r="E50" s="224"/>
      <c r="F50" s="293">
        <f>SUM(G51:G51)</f>
        <v>0</v>
      </c>
      <c r="G50" s="294"/>
      <c r="H50" s="226"/>
      <c r="I50" s="242"/>
      <c r="AE50" t="s">
        <v>107</v>
      </c>
    </row>
    <row r="51" spans="1:60" ht="22.5" outlineLevel="1">
      <c r="A51" s="240">
        <v>35</v>
      </c>
      <c r="B51" s="220" t="s">
        <v>184</v>
      </c>
      <c r="C51" s="232" t="s">
        <v>185</v>
      </c>
      <c r="D51" s="223" t="s">
        <v>186</v>
      </c>
      <c r="E51" s="225">
        <v>2</v>
      </c>
      <c r="F51" s="227"/>
      <c r="G51" s="228">
        <f>ROUND(E51*F51,2)</f>
        <v>0</v>
      </c>
      <c r="H51" s="229"/>
      <c r="I51" s="243" t="s">
        <v>111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112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>
      <c r="A52" s="239" t="s">
        <v>106</v>
      </c>
      <c r="B52" s="219" t="s">
        <v>73</v>
      </c>
      <c r="C52" s="231" t="s">
        <v>74</v>
      </c>
      <c r="D52" s="222"/>
      <c r="E52" s="224"/>
      <c r="F52" s="293">
        <f>SUM(G53:G55)</f>
        <v>0</v>
      </c>
      <c r="G52" s="294"/>
      <c r="H52" s="226"/>
      <c r="I52" s="242"/>
      <c r="AE52" t="s">
        <v>107</v>
      </c>
    </row>
    <row r="53" spans="1:60" outlineLevel="1">
      <c r="A53" s="240">
        <v>36</v>
      </c>
      <c r="B53" s="220" t="s">
        <v>187</v>
      </c>
      <c r="C53" s="232" t="s">
        <v>188</v>
      </c>
      <c r="D53" s="223" t="s">
        <v>110</v>
      </c>
      <c r="E53" s="225">
        <v>9.4079999999999995</v>
      </c>
      <c r="F53" s="227"/>
      <c r="G53" s="228">
        <f>ROUND(E53*F53,2)</f>
        <v>0</v>
      </c>
      <c r="H53" s="229"/>
      <c r="I53" s="243" t="s">
        <v>111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112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0">
        <v>37</v>
      </c>
      <c r="B54" s="220" t="s">
        <v>189</v>
      </c>
      <c r="C54" s="232" t="s">
        <v>190</v>
      </c>
      <c r="D54" s="223" t="s">
        <v>110</v>
      </c>
      <c r="E54" s="225">
        <v>9.4079999999999995</v>
      </c>
      <c r="F54" s="227"/>
      <c r="G54" s="228">
        <f>ROUND(E54*F54,2)</f>
        <v>0</v>
      </c>
      <c r="H54" s="229"/>
      <c r="I54" s="243" t="s">
        <v>111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112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0">
        <v>38</v>
      </c>
      <c r="B55" s="220" t="s">
        <v>191</v>
      </c>
      <c r="C55" s="232" t="s">
        <v>192</v>
      </c>
      <c r="D55" s="223" t="s">
        <v>178</v>
      </c>
      <c r="E55" s="225">
        <v>0.22600000000000001</v>
      </c>
      <c r="F55" s="227"/>
      <c r="G55" s="228">
        <f>ROUND(E55*F55,2)</f>
        <v>0</v>
      </c>
      <c r="H55" s="229"/>
      <c r="I55" s="243" t="s">
        <v>111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112</v>
      </c>
      <c r="AF55" s="207">
        <v>1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>
      <c r="A56" s="239" t="s">
        <v>106</v>
      </c>
      <c r="B56" s="219" t="s">
        <v>75</v>
      </c>
      <c r="C56" s="231" t="s">
        <v>76</v>
      </c>
      <c r="D56" s="222"/>
      <c r="E56" s="224"/>
      <c r="F56" s="293">
        <f>SUM(G57:G75)</f>
        <v>0</v>
      </c>
      <c r="G56" s="294"/>
      <c r="H56" s="226"/>
      <c r="I56" s="242"/>
      <c r="AE56" t="s">
        <v>107</v>
      </c>
    </row>
    <row r="57" spans="1:60" outlineLevel="1">
      <c r="A57" s="240">
        <v>39</v>
      </c>
      <c r="B57" s="220" t="s">
        <v>193</v>
      </c>
      <c r="C57" s="232" t="s">
        <v>194</v>
      </c>
      <c r="D57" s="223" t="s">
        <v>195</v>
      </c>
      <c r="E57" s="225">
        <v>1</v>
      </c>
      <c r="F57" s="227"/>
      <c r="G57" s="228">
        <f t="shared" ref="G57:G75" si="2">ROUND(E57*F57,2)</f>
        <v>0</v>
      </c>
      <c r="H57" s="229"/>
      <c r="I57" s="243" t="s">
        <v>111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112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0">
        <v>40</v>
      </c>
      <c r="B58" s="220" t="s">
        <v>196</v>
      </c>
      <c r="C58" s="232" t="s">
        <v>197</v>
      </c>
      <c r="D58" s="223" t="s">
        <v>117</v>
      </c>
      <c r="E58" s="225">
        <v>22.88</v>
      </c>
      <c r="F58" s="227"/>
      <c r="G58" s="228">
        <f t="shared" si="2"/>
        <v>0</v>
      </c>
      <c r="H58" s="229"/>
      <c r="I58" s="243" t="s">
        <v>111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112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0">
        <v>41</v>
      </c>
      <c r="B59" s="220" t="s">
        <v>198</v>
      </c>
      <c r="C59" s="232" t="s">
        <v>199</v>
      </c>
      <c r="D59" s="223" t="s">
        <v>117</v>
      </c>
      <c r="E59" s="225">
        <v>4</v>
      </c>
      <c r="F59" s="227"/>
      <c r="G59" s="228">
        <f t="shared" si="2"/>
        <v>0</v>
      </c>
      <c r="H59" s="229"/>
      <c r="I59" s="243" t="s">
        <v>111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112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0">
        <v>42</v>
      </c>
      <c r="B60" s="220" t="s">
        <v>200</v>
      </c>
      <c r="C60" s="232" t="s">
        <v>201</v>
      </c>
      <c r="D60" s="223" t="s">
        <v>117</v>
      </c>
      <c r="E60" s="225">
        <v>13.44</v>
      </c>
      <c r="F60" s="227"/>
      <c r="G60" s="228">
        <f t="shared" si="2"/>
        <v>0</v>
      </c>
      <c r="H60" s="229"/>
      <c r="I60" s="243" t="s">
        <v>111</v>
      </c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112</v>
      </c>
      <c r="AF60" s="207">
        <v>1</v>
      </c>
      <c r="AG60" s="207"/>
      <c r="AH60" s="207"/>
      <c r="AI60" s="207"/>
      <c r="AJ60" s="207"/>
      <c r="AK60" s="207"/>
      <c r="AL60" s="207"/>
      <c r="AM60" s="207">
        <v>15</v>
      </c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0">
        <v>43</v>
      </c>
      <c r="B61" s="220" t="s">
        <v>202</v>
      </c>
      <c r="C61" s="232" t="s">
        <v>203</v>
      </c>
      <c r="D61" s="223" t="s">
        <v>117</v>
      </c>
      <c r="E61" s="225">
        <v>2</v>
      </c>
      <c r="F61" s="227"/>
      <c r="G61" s="228">
        <f t="shared" si="2"/>
        <v>0</v>
      </c>
      <c r="H61" s="229"/>
      <c r="I61" s="243" t="s">
        <v>111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112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0">
        <v>44</v>
      </c>
      <c r="B62" s="220" t="s">
        <v>204</v>
      </c>
      <c r="C62" s="232" t="s">
        <v>205</v>
      </c>
      <c r="D62" s="223" t="s">
        <v>117</v>
      </c>
      <c r="E62" s="225">
        <v>39</v>
      </c>
      <c r="F62" s="227"/>
      <c r="G62" s="228">
        <f t="shared" si="2"/>
        <v>0</v>
      </c>
      <c r="H62" s="229"/>
      <c r="I62" s="243" t="s">
        <v>111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112</v>
      </c>
      <c r="AF62" s="207">
        <v>2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0">
        <v>45</v>
      </c>
      <c r="B63" s="220" t="s">
        <v>206</v>
      </c>
      <c r="C63" s="232" t="s">
        <v>207</v>
      </c>
      <c r="D63" s="223" t="s">
        <v>117</v>
      </c>
      <c r="E63" s="225">
        <v>13.44</v>
      </c>
      <c r="F63" s="227"/>
      <c r="G63" s="228">
        <f t="shared" si="2"/>
        <v>0</v>
      </c>
      <c r="H63" s="229"/>
      <c r="I63" s="243" t="s">
        <v>111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112</v>
      </c>
      <c r="AF63" s="207">
        <v>1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0">
        <v>46</v>
      </c>
      <c r="B64" s="220" t="s">
        <v>208</v>
      </c>
      <c r="C64" s="232" t="s">
        <v>209</v>
      </c>
      <c r="D64" s="223" t="s">
        <v>117</v>
      </c>
      <c r="E64" s="225">
        <v>4</v>
      </c>
      <c r="F64" s="227"/>
      <c r="G64" s="228">
        <f t="shared" si="2"/>
        <v>0</v>
      </c>
      <c r="H64" s="229"/>
      <c r="I64" s="243" t="s">
        <v>111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112</v>
      </c>
      <c r="AF64" s="207">
        <v>1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0">
        <v>47</v>
      </c>
      <c r="B65" s="220" t="s">
        <v>210</v>
      </c>
      <c r="C65" s="232" t="s">
        <v>211</v>
      </c>
      <c r="D65" s="223" t="s">
        <v>117</v>
      </c>
      <c r="E65" s="225">
        <v>9.44</v>
      </c>
      <c r="F65" s="227"/>
      <c r="G65" s="228">
        <f t="shared" si="2"/>
        <v>0</v>
      </c>
      <c r="H65" s="229"/>
      <c r="I65" s="243" t="s">
        <v>111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112</v>
      </c>
      <c r="AF65" s="207">
        <v>1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0">
        <v>48</v>
      </c>
      <c r="B66" s="220" t="s">
        <v>212</v>
      </c>
      <c r="C66" s="232" t="s">
        <v>213</v>
      </c>
      <c r="D66" s="223" t="s">
        <v>117</v>
      </c>
      <c r="E66" s="225">
        <v>2</v>
      </c>
      <c r="F66" s="227"/>
      <c r="G66" s="228">
        <f t="shared" si="2"/>
        <v>0</v>
      </c>
      <c r="H66" s="229"/>
      <c r="I66" s="243" t="s">
        <v>111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112</v>
      </c>
      <c r="AF66" s="207">
        <v>1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>
      <c r="A67" s="240">
        <v>49</v>
      </c>
      <c r="B67" s="220" t="s">
        <v>214</v>
      </c>
      <c r="C67" s="232" t="s">
        <v>215</v>
      </c>
      <c r="D67" s="223" t="s">
        <v>169</v>
      </c>
      <c r="E67" s="225">
        <v>2</v>
      </c>
      <c r="F67" s="227"/>
      <c r="G67" s="228">
        <f t="shared" si="2"/>
        <v>0</v>
      </c>
      <c r="H67" s="229"/>
      <c r="I67" s="243" t="s">
        <v>111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112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0">
        <v>50</v>
      </c>
      <c r="B68" s="220" t="s">
        <v>216</v>
      </c>
      <c r="C68" s="232" t="s">
        <v>217</v>
      </c>
      <c r="D68" s="223" t="s">
        <v>117</v>
      </c>
      <c r="E68" s="225">
        <v>39</v>
      </c>
      <c r="F68" s="227"/>
      <c r="G68" s="228">
        <f t="shared" si="2"/>
        <v>0</v>
      </c>
      <c r="H68" s="229"/>
      <c r="I68" s="243" t="s">
        <v>111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112</v>
      </c>
      <c r="AF68" s="207">
        <v>1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0">
        <v>51</v>
      </c>
      <c r="B69" s="220" t="s">
        <v>218</v>
      </c>
      <c r="C69" s="232" t="s">
        <v>219</v>
      </c>
      <c r="D69" s="223" t="s">
        <v>117</v>
      </c>
      <c r="E69" s="225">
        <v>43</v>
      </c>
      <c r="F69" s="227"/>
      <c r="G69" s="228">
        <f t="shared" si="2"/>
        <v>0</v>
      </c>
      <c r="H69" s="229"/>
      <c r="I69" s="243" t="s">
        <v>111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112</v>
      </c>
      <c r="AF69" s="207">
        <v>1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0">
        <v>52</v>
      </c>
      <c r="B70" s="220" t="s">
        <v>220</v>
      </c>
      <c r="C70" s="232" t="s">
        <v>221</v>
      </c>
      <c r="D70" s="223" t="s">
        <v>186</v>
      </c>
      <c r="E70" s="225">
        <v>16</v>
      </c>
      <c r="F70" s="227"/>
      <c r="G70" s="228">
        <f t="shared" si="2"/>
        <v>0</v>
      </c>
      <c r="H70" s="229"/>
      <c r="I70" s="243" t="s">
        <v>111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112</v>
      </c>
      <c r="AF70" s="207">
        <v>1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0">
        <v>53</v>
      </c>
      <c r="B71" s="220" t="s">
        <v>222</v>
      </c>
      <c r="C71" s="232" t="s">
        <v>223</v>
      </c>
      <c r="D71" s="223" t="s">
        <v>186</v>
      </c>
      <c r="E71" s="225">
        <v>6</v>
      </c>
      <c r="F71" s="227"/>
      <c r="G71" s="228">
        <f t="shared" si="2"/>
        <v>0</v>
      </c>
      <c r="H71" s="229"/>
      <c r="I71" s="243" t="s">
        <v>111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112</v>
      </c>
      <c r="AF71" s="207">
        <v>1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0">
        <v>54</v>
      </c>
      <c r="B72" s="220" t="s">
        <v>224</v>
      </c>
      <c r="C72" s="232" t="s">
        <v>225</v>
      </c>
      <c r="D72" s="223" t="s">
        <v>186</v>
      </c>
      <c r="E72" s="225">
        <v>1</v>
      </c>
      <c r="F72" s="227"/>
      <c r="G72" s="228">
        <f t="shared" si="2"/>
        <v>0</v>
      </c>
      <c r="H72" s="229"/>
      <c r="I72" s="243" t="s">
        <v>111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112</v>
      </c>
      <c r="AF72" s="207">
        <v>1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0">
        <v>55</v>
      </c>
      <c r="B73" s="220" t="s">
        <v>226</v>
      </c>
      <c r="C73" s="232" t="s">
        <v>227</v>
      </c>
      <c r="D73" s="223" t="s">
        <v>186</v>
      </c>
      <c r="E73" s="225">
        <v>2</v>
      </c>
      <c r="F73" s="227"/>
      <c r="G73" s="228">
        <f t="shared" si="2"/>
        <v>0</v>
      </c>
      <c r="H73" s="229"/>
      <c r="I73" s="243" t="s">
        <v>111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112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0">
        <v>56</v>
      </c>
      <c r="B74" s="220" t="s">
        <v>228</v>
      </c>
      <c r="C74" s="232" t="s">
        <v>229</v>
      </c>
      <c r="D74" s="223" t="s">
        <v>186</v>
      </c>
      <c r="E74" s="225">
        <v>1</v>
      </c>
      <c r="F74" s="227"/>
      <c r="G74" s="228">
        <f t="shared" si="2"/>
        <v>0</v>
      </c>
      <c r="H74" s="229"/>
      <c r="I74" s="243" t="s">
        <v>111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112</v>
      </c>
      <c r="AF74" s="207">
        <v>1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0">
        <v>57</v>
      </c>
      <c r="B75" s="220" t="s">
        <v>230</v>
      </c>
      <c r="C75" s="232" t="s">
        <v>231</v>
      </c>
      <c r="D75" s="223" t="s">
        <v>48</v>
      </c>
      <c r="E75" s="225">
        <v>380.76</v>
      </c>
      <c r="F75" s="227"/>
      <c r="G75" s="228">
        <f t="shared" si="2"/>
        <v>0</v>
      </c>
      <c r="H75" s="229"/>
      <c r="I75" s="243" t="s">
        <v>111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112</v>
      </c>
      <c r="AF75" s="207">
        <v>1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>
      <c r="A76" s="239" t="s">
        <v>106</v>
      </c>
      <c r="B76" s="219" t="s">
        <v>77</v>
      </c>
      <c r="C76" s="231" t="s">
        <v>78</v>
      </c>
      <c r="D76" s="222"/>
      <c r="E76" s="224"/>
      <c r="F76" s="293">
        <f>SUM(G77:G78)</f>
        <v>0</v>
      </c>
      <c r="G76" s="294"/>
      <c r="H76" s="226"/>
      <c r="I76" s="242"/>
      <c r="AE76" t="s">
        <v>107</v>
      </c>
    </row>
    <row r="77" spans="1:60" outlineLevel="1">
      <c r="A77" s="240">
        <v>58</v>
      </c>
      <c r="B77" s="220" t="s">
        <v>232</v>
      </c>
      <c r="C77" s="232" t="s">
        <v>233</v>
      </c>
      <c r="D77" s="223" t="s">
        <v>110</v>
      </c>
      <c r="E77" s="225">
        <v>13.44</v>
      </c>
      <c r="F77" s="227"/>
      <c r="G77" s="228">
        <f>ROUND(E77*F77,2)</f>
        <v>0</v>
      </c>
      <c r="H77" s="229"/>
      <c r="I77" s="243" t="s">
        <v>111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112</v>
      </c>
      <c r="AF77" s="207">
        <v>1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ht="22.5" outlineLevel="1">
      <c r="A78" s="240">
        <v>59</v>
      </c>
      <c r="B78" s="220" t="s">
        <v>234</v>
      </c>
      <c r="C78" s="232" t="s">
        <v>235</v>
      </c>
      <c r="D78" s="223" t="s">
        <v>110</v>
      </c>
      <c r="E78" s="225">
        <v>13.44</v>
      </c>
      <c r="F78" s="227"/>
      <c r="G78" s="228">
        <f>ROUND(E78*F78,2)</f>
        <v>0</v>
      </c>
      <c r="H78" s="229"/>
      <c r="I78" s="243" t="s">
        <v>111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112</v>
      </c>
      <c r="AF78" s="207">
        <v>1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>
      <c r="A79" s="239" t="s">
        <v>106</v>
      </c>
      <c r="B79" s="219" t="s">
        <v>79</v>
      </c>
      <c r="C79" s="231" t="s">
        <v>80</v>
      </c>
      <c r="D79" s="222"/>
      <c r="E79" s="224"/>
      <c r="F79" s="293">
        <f>SUM(G80:G104)</f>
        <v>0</v>
      </c>
      <c r="G79" s="294"/>
      <c r="H79" s="226"/>
      <c r="I79" s="242"/>
      <c r="AE79" t="s">
        <v>107</v>
      </c>
    </row>
    <row r="80" spans="1:60" outlineLevel="1">
      <c r="A80" s="240">
        <v>60</v>
      </c>
      <c r="B80" s="220" t="s">
        <v>236</v>
      </c>
      <c r="C80" s="232" t="s">
        <v>237</v>
      </c>
      <c r="D80" s="223" t="s">
        <v>117</v>
      </c>
      <c r="E80" s="225">
        <v>8.52</v>
      </c>
      <c r="F80" s="227"/>
      <c r="G80" s="228">
        <f t="shared" ref="G80:G104" si="3">ROUND(E80*F80,2)</f>
        <v>0</v>
      </c>
      <c r="H80" s="229"/>
      <c r="I80" s="243" t="s">
        <v>111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112</v>
      </c>
      <c r="AF80" s="207">
        <v>1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ht="22.5" outlineLevel="1">
      <c r="A81" s="240">
        <v>61</v>
      </c>
      <c r="B81" s="220" t="s">
        <v>238</v>
      </c>
      <c r="C81" s="232" t="s">
        <v>239</v>
      </c>
      <c r="D81" s="223" t="s">
        <v>186</v>
      </c>
      <c r="E81" s="225">
        <v>16</v>
      </c>
      <c r="F81" s="227"/>
      <c r="G81" s="228">
        <f t="shared" si="3"/>
        <v>0</v>
      </c>
      <c r="H81" s="229"/>
      <c r="I81" s="243" t="s">
        <v>111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112</v>
      </c>
      <c r="AF81" s="207">
        <v>1</v>
      </c>
      <c r="AG81" s="207"/>
      <c r="AH81" s="207"/>
      <c r="AI81" s="207"/>
      <c r="AJ81" s="207"/>
      <c r="AK81" s="207"/>
      <c r="AL81" s="207"/>
      <c r="AM81" s="207">
        <v>15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ht="22.5" outlineLevel="1">
      <c r="A82" s="240">
        <v>62</v>
      </c>
      <c r="B82" s="220" t="s">
        <v>240</v>
      </c>
      <c r="C82" s="232" t="s">
        <v>241</v>
      </c>
      <c r="D82" s="223" t="s">
        <v>186</v>
      </c>
      <c r="E82" s="225">
        <v>16</v>
      </c>
      <c r="F82" s="227"/>
      <c r="G82" s="228">
        <f t="shared" si="3"/>
        <v>0</v>
      </c>
      <c r="H82" s="229"/>
      <c r="I82" s="243" t="s">
        <v>111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112</v>
      </c>
      <c r="AF82" s="207">
        <v>1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ht="22.5" outlineLevel="1">
      <c r="A83" s="240">
        <v>63</v>
      </c>
      <c r="B83" s="220" t="s">
        <v>242</v>
      </c>
      <c r="C83" s="232" t="s">
        <v>243</v>
      </c>
      <c r="D83" s="223" t="s">
        <v>186</v>
      </c>
      <c r="E83" s="225">
        <v>16</v>
      </c>
      <c r="F83" s="227"/>
      <c r="G83" s="228">
        <f t="shared" si="3"/>
        <v>0</v>
      </c>
      <c r="H83" s="229"/>
      <c r="I83" s="243" t="s">
        <v>111</v>
      </c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112</v>
      </c>
      <c r="AF83" s="207">
        <v>1</v>
      </c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ht="22.5" outlineLevel="1">
      <c r="A84" s="240">
        <v>64</v>
      </c>
      <c r="B84" s="220" t="s">
        <v>244</v>
      </c>
      <c r="C84" s="232" t="s">
        <v>245</v>
      </c>
      <c r="D84" s="223" t="s">
        <v>186</v>
      </c>
      <c r="E84" s="225">
        <v>16</v>
      </c>
      <c r="F84" s="227"/>
      <c r="G84" s="228">
        <f t="shared" si="3"/>
        <v>0</v>
      </c>
      <c r="H84" s="229"/>
      <c r="I84" s="243" t="s">
        <v>111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112</v>
      </c>
      <c r="AF84" s="207">
        <v>1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ht="22.5" outlineLevel="1">
      <c r="A85" s="240">
        <v>65</v>
      </c>
      <c r="B85" s="220" t="s">
        <v>246</v>
      </c>
      <c r="C85" s="232" t="s">
        <v>247</v>
      </c>
      <c r="D85" s="223" t="s">
        <v>186</v>
      </c>
      <c r="E85" s="225">
        <v>6</v>
      </c>
      <c r="F85" s="227"/>
      <c r="G85" s="228">
        <f t="shared" si="3"/>
        <v>0</v>
      </c>
      <c r="H85" s="229"/>
      <c r="I85" s="243" t="s">
        <v>111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112</v>
      </c>
      <c r="AF85" s="207">
        <v>1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ht="22.5" outlineLevel="1">
      <c r="A86" s="240">
        <v>66</v>
      </c>
      <c r="B86" s="220" t="s">
        <v>248</v>
      </c>
      <c r="C86" s="232" t="s">
        <v>249</v>
      </c>
      <c r="D86" s="223" t="s">
        <v>186</v>
      </c>
      <c r="E86" s="225">
        <v>6</v>
      </c>
      <c r="F86" s="227"/>
      <c r="G86" s="228">
        <f t="shared" si="3"/>
        <v>0</v>
      </c>
      <c r="H86" s="229"/>
      <c r="I86" s="243" t="s">
        <v>111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112</v>
      </c>
      <c r="AF86" s="207">
        <v>1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ht="22.5" outlineLevel="1">
      <c r="A87" s="240">
        <v>67</v>
      </c>
      <c r="B87" s="220" t="s">
        <v>250</v>
      </c>
      <c r="C87" s="232" t="s">
        <v>251</v>
      </c>
      <c r="D87" s="223" t="s">
        <v>186</v>
      </c>
      <c r="E87" s="225">
        <v>6</v>
      </c>
      <c r="F87" s="227"/>
      <c r="G87" s="228">
        <f t="shared" si="3"/>
        <v>0</v>
      </c>
      <c r="H87" s="229"/>
      <c r="I87" s="243" t="s">
        <v>111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112</v>
      </c>
      <c r="AF87" s="207">
        <v>1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ht="22.5" outlineLevel="1">
      <c r="A88" s="240">
        <v>68</v>
      </c>
      <c r="B88" s="220" t="s">
        <v>252</v>
      </c>
      <c r="C88" s="232" t="s">
        <v>245</v>
      </c>
      <c r="D88" s="223" t="s">
        <v>186</v>
      </c>
      <c r="E88" s="225">
        <v>6</v>
      </c>
      <c r="F88" s="227"/>
      <c r="G88" s="228">
        <f t="shared" si="3"/>
        <v>0</v>
      </c>
      <c r="H88" s="229"/>
      <c r="I88" s="243" t="s">
        <v>111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112</v>
      </c>
      <c r="AF88" s="207">
        <v>1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ht="22.5" outlineLevel="1">
      <c r="A89" s="240">
        <v>69</v>
      </c>
      <c r="B89" s="220" t="s">
        <v>253</v>
      </c>
      <c r="C89" s="232" t="s">
        <v>254</v>
      </c>
      <c r="D89" s="223" t="s">
        <v>186</v>
      </c>
      <c r="E89" s="225">
        <v>1</v>
      </c>
      <c r="F89" s="227"/>
      <c r="G89" s="228">
        <f t="shared" si="3"/>
        <v>0</v>
      </c>
      <c r="H89" s="229"/>
      <c r="I89" s="243" t="s">
        <v>111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112</v>
      </c>
      <c r="AF89" s="207">
        <v>1</v>
      </c>
      <c r="AG89" s="207"/>
      <c r="AH89" s="207"/>
      <c r="AI89" s="207"/>
      <c r="AJ89" s="207"/>
      <c r="AK89" s="207"/>
      <c r="AL89" s="207"/>
      <c r="AM89" s="207">
        <v>15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ht="22.5" outlineLevel="1">
      <c r="A90" s="240">
        <v>70</v>
      </c>
      <c r="B90" s="220" t="s">
        <v>255</v>
      </c>
      <c r="C90" s="232" t="s">
        <v>256</v>
      </c>
      <c r="D90" s="223" t="s">
        <v>186</v>
      </c>
      <c r="E90" s="225">
        <v>1</v>
      </c>
      <c r="F90" s="227"/>
      <c r="G90" s="228">
        <f t="shared" si="3"/>
        <v>0</v>
      </c>
      <c r="H90" s="229"/>
      <c r="I90" s="243" t="s">
        <v>111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112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ht="22.5" outlineLevel="1">
      <c r="A91" s="240">
        <v>71</v>
      </c>
      <c r="B91" s="220" t="s">
        <v>257</v>
      </c>
      <c r="C91" s="232" t="s">
        <v>258</v>
      </c>
      <c r="D91" s="223" t="s">
        <v>186</v>
      </c>
      <c r="E91" s="225">
        <v>1</v>
      </c>
      <c r="F91" s="227"/>
      <c r="G91" s="228">
        <f t="shared" si="3"/>
        <v>0</v>
      </c>
      <c r="H91" s="229"/>
      <c r="I91" s="243" t="s">
        <v>111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112</v>
      </c>
      <c r="AF91" s="207">
        <v>1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ht="22.5" outlineLevel="1">
      <c r="A92" s="240">
        <v>72</v>
      </c>
      <c r="B92" s="220" t="s">
        <v>259</v>
      </c>
      <c r="C92" s="232" t="s">
        <v>260</v>
      </c>
      <c r="D92" s="223" t="s">
        <v>186</v>
      </c>
      <c r="E92" s="225">
        <v>1</v>
      </c>
      <c r="F92" s="227"/>
      <c r="G92" s="228">
        <f t="shared" si="3"/>
        <v>0</v>
      </c>
      <c r="H92" s="229"/>
      <c r="I92" s="243" t="s">
        <v>111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112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ht="33.75" outlineLevel="1">
      <c r="A93" s="240">
        <v>73</v>
      </c>
      <c r="B93" s="220" t="s">
        <v>261</v>
      </c>
      <c r="C93" s="232" t="s">
        <v>262</v>
      </c>
      <c r="D93" s="223" t="s">
        <v>186</v>
      </c>
      <c r="E93" s="225">
        <v>2</v>
      </c>
      <c r="F93" s="227"/>
      <c r="G93" s="228">
        <f t="shared" si="3"/>
        <v>0</v>
      </c>
      <c r="H93" s="229"/>
      <c r="I93" s="243" t="s">
        <v>111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112</v>
      </c>
      <c r="AF93" s="207">
        <v>1</v>
      </c>
      <c r="AG93" s="207"/>
      <c r="AH93" s="207"/>
      <c r="AI93" s="207"/>
      <c r="AJ93" s="207"/>
      <c r="AK93" s="207"/>
      <c r="AL93" s="207"/>
      <c r="AM93" s="207">
        <v>15</v>
      </c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ht="22.5" outlineLevel="1">
      <c r="A94" s="240">
        <v>74</v>
      </c>
      <c r="B94" s="220" t="s">
        <v>263</v>
      </c>
      <c r="C94" s="232" t="s">
        <v>264</v>
      </c>
      <c r="D94" s="223" t="s">
        <v>186</v>
      </c>
      <c r="E94" s="225">
        <v>2</v>
      </c>
      <c r="F94" s="227"/>
      <c r="G94" s="228">
        <f t="shared" si="3"/>
        <v>0</v>
      </c>
      <c r="H94" s="229"/>
      <c r="I94" s="243" t="s">
        <v>111</v>
      </c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112</v>
      </c>
      <c r="AF94" s="207">
        <v>1</v>
      </c>
      <c r="AG94" s="207"/>
      <c r="AH94" s="207"/>
      <c r="AI94" s="207"/>
      <c r="AJ94" s="207"/>
      <c r="AK94" s="207"/>
      <c r="AL94" s="207"/>
      <c r="AM94" s="207">
        <v>15</v>
      </c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33.75" outlineLevel="1">
      <c r="A95" s="240">
        <v>75</v>
      </c>
      <c r="B95" s="220" t="s">
        <v>265</v>
      </c>
      <c r="C95" s="232" t="s">
        <v>266</v>
      </c>
      <c r="D95" s="223" t="s">
        <v>186</v>
      </c>
      <c r="E95" s="225">
        <v>2</v>
      </c>
      <c r="F95" s="227"/>
      <c r="G95" s="228">
        <f t="shared" si="3"/>
        <v>0</v>
      </c>
      <c r="H95" s="229"/>
      <c r="I95" s="243" t="s">
        <v>111</v>
      </c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112</v>
      </c>
      <c r="AF95" s="207">
        <v>1</v>
      </c>
      <c r="AG95" s="207"/>
      <c r="AH95" s="207"/>
      <c r="AI95" s="207"/>
      <c r="AJ95" s="207"/>
      <c r="AK95" s="207"/>
      <c r="AL95" s="207"/>
      <c r="AM95" s="207">
        <v>15</v>
      </c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ht="22.5" outlineLevel="1">
      <c r="A96" s="240">
        <v>76</v>
      </c>
      <c r="B96" s="220" t="s">
        <v>267</v>
      </c>
      <c r="C96" s="232" t="s">
        <v>260</v>
      </c>
      <c r="D96" s="223" t="s">
        <v>186</v>
      </c>
      <c r="E96" s="225">
        <v>2</v>
      </c>
      <c r="F96" s="227"/>
      <c r="G96" s="228">
        <f t="shared" si="3"/>
        <v>0</v>
      </c>
      <c r="H96" s="229"/>
      <c r="I96" s="243" t="s">
        <v>111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112</v>
      </c>
      <c r="AF96" s="207">
        <v>1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ht="33.75" outlineLevel="1">
      <c r="A97" s="240">
        <v>77</v>
      </c>
      <c r="B97" s="220" t="s">
        <v>268</v>
      </c>
      <c r="C97" s="232" t="s">
        <v>269</v>
      </c>
      <c r="D97" s="223" t="s">
        <v>186</v>
      </c>
      <c r="E97" s="225">
        <v>1</v>
      </c>
      <c r="F97" s="227"/>
      <c r="G97" s="228">
        <f t="shared" si="3"/>
        <v>0</v>
      </c>
      <c r="H97" s="229"/>
      <c r="I97" s="243" t="s">
        <v>111</v>
      </c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 t="s">
        <v>112</v>
      </c>
      <c r="AF97" s="207">
        <v>1</v>
      </c>
      <c r="AG97" s="207"/>
      <c r="AH97" s="207"/>
      <c r="AI97" s="207"/>
      <c r="AJ97" s="207"/>
      <c r="AK97" s="207"/>
      <c r="AL97" s="207"/>
      <c r="AM97" s="207">
        <v>15</v>
      </c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ht="22.5" outlineLevel="1">
      <c r="A98" s="240">
        <v>78</v>
      </c>
      <c r="B98" s="220" t="s">
        <v>270</v>
      </c>
      <c r="C98" s="232" t="s">
        <v>271</v>
      </c>
      <c r="D98" s="223" t="s">
        <v>186</v>
      </c>
      <c r="E98" s="225">
        <v>1</v>
      </c>
      <c r="F98" s="227"/>
      <c r="G98" s="228">
        <f t="shared" si="3"/>
        <v>0</v>
      </c>
      <c r="H98" s="229"/>
      <c r="I98" s="243" t="s">
        <v>111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112</v>
      </c>
      <c r="AF98" s="207">
        <v>1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33.75" outlineLevel="1">
      <c r="A99" s="240">
        <v>79</v>
      </c>
      <c r="B99" s="220" t="s">
        <v>272</v>
      </c>
      <c r="C99" s="232" t="s">
        <v>273</v>
      </c>
      <c r="D99" s="223" t="s">
        <v>186</v>
      </c>
      <c r="E99" s="225">
        <v>1</v>
      </c>
      <c r="F99" s="227"/>
      <c r="G99" s="228">
        <f t="shared" si="3"/>
        <v>0</v>
      </c>
      <c r="H99" s="229"/>
      <c r="I99" s="243" t="s">
        <v>111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112</v>
      </c>
      <c r="AF99" s="207">
        <v>1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ht="22.5" outlineLevel="1">
      <c r="A100" s="240">
        <v>80</v>
      </c>
      <c r="B100" s="220" t="s">
        <v>274</v>
      </c>
      <c r="C100" s="232" t="s">
        <v>275</v>
      </c>
      <c r="D100" s="223" t="s">
        <v>186</v>
      </c>
      <c r="E100" s="225">
        <v>1</v>
      </c>
      <c r="F100" s="227"/>
      <c r="G100" s="228">
        <f t="shared" si="3"/>
        <v>0</v>
      </c>
      <c r="H100" s="229"/>
      <c r="I100" s="243" t="s">
        <v>111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112</v>
      </c>
      <c r="AF100" s="207">
        <v>1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2.5" outlineLevel="1">
      <c r="A101" s="240">
        <v>81</v>
      </c>
      <c r="B101" s="220" t="s">
        <v>276</v>
      </c>
      <c r="C101" s="232" t="s">
        <v>277</v>
      </c>
      <c r="D101" s="223" t="s">
        <v>186</v>
      </c>
      <c r="E101" s="225">
        <v>1</v>
      </c>
      <c r="F101" s="227"/>
      <c r="G101" s="228">
        <f t="shared" si="3"/>
        <v>0</v>
      </c>
      <c r="H101" s="229"/>
      <c r="I101" s="243" t="s">
        <v>111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112</v>
      </c>
      <c r="AF101" s="207">
        <v>1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ht="22.5" outlineLevel="1">
      <c r="A102" s="240">
        <v>82</v>
      </c>
      <c r="B102" s="220" t="s">
        <v>278</v>
      </c>
      <c r="C102" s="232" t="s">
        <v>279</v>
      </c>
      <c r="D102" s="223" t="s">
        <v>186</v>
      </c>
      <c r="E102" s="225">
        <v>1</v>
      </c>
      <c r="F102" s="227"/>
      <c r="G102" s="228">
        <f t="shared" si="3"/>
        <v>0</v>
      </c>
      <c r="H102" s="229"/>
      <c r="I102" s="243" t="s">
        <v>111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112</v>
      </c>
      <c r="AF102" s="207">
        <v>1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ht="22.5" outlineLevel="1">
      <c r="A103" s="240">
        <v>83</v>
      </c>
      <c r="B103" s="220" t="s">
        <v>280</v>
      </c>
      <c r="C103" s="232" t="s">
        <v>281</v>
      </c>
      <c r="D103" s="223" t="s">
        <v>186</v>
      </c>
      <c r="E103" s="225">
        <v>1</v>
      </c>
      <c r="F103" s="227"/>
      <c r="G103" s="228">
        <f t="shared" si="3"/>
        <v>0</v>
      </c>
      <c r="H103" s="229"/>
      <c r="I103" s="243" t="s">
        <v>111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112</v>
      </c>
      <c r="AF103" s="207">
        <v>1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0">
        <v>84</v>
      </c>
      <c r="B104" s="220" t="s">
        <v>282</v>
      </c>
      <c r="C104" s="232" t="s">
        <v>283</v>
      </c>
      <c r="D104" s="223" t="s">
        <v>48</v>
      </c>
      <c r="E104" s="225">
        <v>6210.27</v>
      </c>
      <c r="F104" s="227"/>
      <c r="G104" s="228">
        <f t="shared" si="3"/>
        <v>0</v>
      </c>
      <c r="H104" s="229"/>
      <c r="I104" s="243" t="s">
        <v>111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112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>
      <c r="A105" s="239" t="s">
        <v>106</v>
      </c>
      <c r="B105" s="219" t="s">
        <v>81</v>
      </c>
      <c r="C105" s="231" t="s">
        <v>82</v>
      </c>
      <c r="D105" s="222"/>
      <c r="E105" s="224"/>
      <c r="F105" s="293">
        <f>SUM(G106:G107)</f>
        <v>0</v>
      </c>
      <c r="G105" s="294"/>
      <c r="H105" s="226"/>
      <c r="I105" s="242"/>
      <c r="AE105" t="s">
        <v>107</v>
      </c>
    </row>
    <row r="106" spans="1:60" ht="22.5" outlineLevel="1">
      <c r="A106" s="240">
        <v>85</v>
      </c>
      <c r="B106" s="220" t="s">
        <v>284</v>
      </c>
      <c r="C106" s="232" t="s">
        <v>285</v>
      </c>
      <c r="D106" s="223" t="s">
        <v>110</v>
      </c>
      <c r="E106" s="225">
        <v>45.884</v>
      </c>
      <c r="F106" s="227"/>
      <c r="G106" s="228">
        <f>ROUND(E106*F106,2)</f>
        <v>0</v>
      </c>
      <c r="H106" s="229"/>
      <c r="I106" s="243" t="s">
        <v>111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112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ht="22.5" outlineLevel="1">
      <c r="A107" s="240">
        <v>86</v>
      </c>
      <c r="B107" s="220" t="s">
        <v>286</v>
      </c>
      <c r="C107" s="232" t="s">
        <v>287</v>
      </c>
      <c r="D107" s="223" t="s">
        <v>110</v>
      </c>
      <c r="E107" s="225">
        <v>22.579000000000001</v>
      </c>
      <c r="F107" s="227"/>
      <c r="G107" s="228">
        <f>ROUND(E107*F107,2)</f>
        <v>0</v>
      </c>
      <c r="H107" s="229"/>
      <c r="I107" s="243" t="s">
        <v>111</v>
      </c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112</v>
      </c>
      <c r="AF107" s="207">
        <v>1</v>
      </c>
      <c r="AG107" s="207"/>
      <c r="AH107" s="207"/>
      <c r="AI107" s="207"/>
      <c r="AJ107" s="207"/>
      <c r="AK107" s="207"/>
      <c r="AL107" s="207"/>
      <c r="AM107" s="207">
        <v>15</v>
      </c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>
      <c r="A108" s="239" t="s">
        <v>106</v>
      </c>
      <c r="B108" s="219" t="s">
        <v>83</v>
      </c>
      <c r="C108" s="231" t="s">
        <v>84</v>
      </c>
      <c r="D108" s="222"/>
      <c r="E108" s="224"/>
      <c r="F108" s="293">
        <f>SUM(G109:G110)</f>
        <v>0</v>
      </c>
      <c r="G108" s="294"/>
      <c r="H108" s="226"/>
      <c r="I108" s="242"/>
      <c r="AE108" t="s">
        <v>107</v>
      </c>
    </row>
    <row r="109" spans="1:60" outlineLevel="1">
      <c r="A109" s="240">
        <v>87</v>
      </c>
      <c r="B109" s="220" t="s">
        <v>288</v>
      </c>
      <c r="C109" s="232" t="s">
        <v>289</v>
      </c>
      <c r="D109" s="223" t="s">
        <v>110</v>
      </c>
      <c r="E109" s="225">
        <v>17.068999999999999</v>
      </c>
      <c r="F109" s="227"/>
      <c r="G109" s="228">
        <f>ROUND(E109*F109,2)</f>
        <v>0</v>
      </c>
      <c r="H109" s="229"/>
      <c r="I109" s="243" t="s">
        <v>111</v>
      </c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112</v>
      </c>
      <c r="AF109" s="207">
        <v>1</v>
      </c>
      <c r="AG109" s="207"/>
      <c r="AH109" s="207"/>
      <c r="AI109" s="207"/>
      <c r="AJ109" s="207"/>
      <c r="AK109" s="207"/>
      <c r="AL109" s="207"/>
      <c r="AM109" s="207">
        <v>15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0">
        <v>88</v>
      </c>
      <c r="B110" s="220" t="s">
        <v>290</v>
      </c>
      <c r="C110" s="232" t="s">
        <v>291</v>
      </c>
      <c r="D110" s="223" t="s">
        <v>110</v>
      </c>
      <c r="E110" s="225">
        <v>17.068999999999999</v>
      </c>
      <c r="F110" s="227"/>
      <c r="G110" s="228">
        <f>ROUND(E110*F110,2)</f>
        <v>0</v>
      </c>
      <c r="H110" s="229"/>
      <c r="I110" s="243" t="s">
        <v>111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112</v>
      </c>
      <c r="AF110" s="207">
        <v>1</v>
      </c>
      <c r="AG110" s="207"/>
      <c r="AH110" s="207"/>
      <c r="AI110" s="207"/>
      <c r="AJ110" s="207"/>
      <c r="AK110" s="207"/>
      <c r="AL110" s="207"/>
      <c r="AM110" s="207">
        <v>15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>
      <c r="A111" s="239" t="s">
        <v>106</v>
      </c>
      <c r="B111" s="219" t="s">
        <v>85</v>
      </c>
      <c r="C111" s="231" t="s">
        <v>86</v>
      </c>
      <c r="D111" s="222"/>
      <c r="E111" s="224"/>
      <c r="F111" s="293">
        <f>SUM(G112:G119)</f>
        <v>0</v>
      </c>
      <c r="G111" s="294"/>
      <c r="H111" s="226"/>
      <c r="I111" s="242"/>
      <c r="AE111" t="s">
        <v>107</v>
      </c>
    </row>
    <row r="112" spans="1:60" outlineLevel="1">
      <c r="A112" s="240">
        <v>89</v>
      </c>
      <c r="B112" s="220" t="s">
        <v>292</v>
      </c>
      <c r="C112" s="232" t="s">
        <v>293</v>
      </c>
      <c r="D112" s="223" t="s">
        <v>183</v>
      </c>
      <c r="E112" s="225">
        <v>1.3879999999999999</v>
      </c>
      <c r="F112" s="227"/>
      <c r="G112" s="228">
        <f t="shared" ref="G112:G119" si="4">ROUND(E112*F112,2)</f>
        <v>0</v>
      </c>
      <c r="H112" s="229"/>
      <c r="I112" s="243" t="s">
        <v>111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112</v>
      </c>
      <c r="AF112" s="207">
        <v>1</v>
      </c>
      <c r="AG112" s="207"/>
      <c r="AH112" s="207"/>
      <c r="AI112" s="207"/>
      <c r="AJ112" s="207"/>
      <c r="AK112" s="207"/>
      <c r="AL112" s="207"/>
      <c r="AM112" s="207">
        <v>15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0">
        <v>90</v>
      </c>
      <c r="B113" s="220" t="s">
        <v>294</v>
      </c>
      <c r="C113" s="232" t="s">
        <v>295</v>
      </c>
      <c r="D113" s="223" t="s">
        <v>183</v>
      </c>
      <c r="E113" s="225">
        <v>8.33</v>
      </c>
      <c r="F113" s="227"/>
      <c r="G113" s="228">
        <f t="shared" si="4"/>
        <v>0</v>
      </c>
      <c r="H113" s="229"/>
      <c r="I113" s="243" t="s">
        <v>111</v>
      </c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112</v>
      </c>
      <c r="AF113" s="207">
        <v>1</v>
      </c>
      <c r="AG113" s="207"/>
      <c r="AH113" s="207"/>
      <c r="AI113" s="207"/>
      <c r="AJ113" s="207"/>
      <c r="AK113" s="207"/>
      <c r="AL113" s="207"/>
      <c r="AM113" s="207">
        <v>15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0">
        <v>91</v>
      </c>
      <c r="B114" s="220" t="s">
        <v>296</v>
      </c>
      <c r="C114" s="232" t="s">
        <v>297</v>
      </c>
      <c r="D114" s="223" t="s">
        <v>183</v>
      </c>
      <c r="E114" s="225">
        <v>4.165</v>
      </c>
      <c r="F114" s="227"/>
      <c r="G114" s="228">
        <f t="shared" si="4"/>
        <v>0</v>
      </c>
      <c r="H114" s="229"/>
      <c r="I114" s="243" t="s">
        <v>111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112</v>
      </c>
      <c r="AF114" s="207">
        <v>1</v>
      </c>
      <c r="AG114" s="207"/>
      <c r="AH114" s="207"/>
      <c r="AI114" s="207"/>
      <c r="AJ114" s="207"/>
      <c r="AK114" s="207"/>
      <c r="AL114" s="207"/>
      <c r="AM114" s="207">
        <v>15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0">
        <v>92</v>
      </c>
      <c r="B115" s="220" t="s">
        <v>298</v>
      </c>
      <c r="C115" s="232" t="s">
        <v>299</v>
      </c>
      <c r="D115" s="223" t="s">
        <v>183</v>
      </c>
      <c r="E115" s="225">
        <v>4.165</v>
      </c>
      <c r="F115" s="227"/>
      <c r="G115" s="228">
        <f t="shared" si="4"/>
        <v>0</v>
      </c>
      <c r="H115" s="229"/>
      <c r="I115" s="243" t="s">
        <v>111</v>
      </c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112</v>
      </c>
      <c r="AF115" s="207">
        <v>1</v>
      </c>
      <c r="AG115" s="207"/>
      <c r="AH115" s="207"/>
      <c r="AI115" s="207"/>
      <c r="AJ115" s="207"/>
      <c r="AK115" s="207"/>
      <c r="AL115" s="207"/>
      <c r="AM115" s="207">
        <v>15</v>
      </c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0">
        <v>93</v>
      </c>
      <c r="B116" s="220" t="s">
        <v>300</v>
      </c>
      <c r="C116" s="232" t="s">
        <v>301</v>
      </c>
      <c r="D116" s="223" t="s">
        <v>183</v>
      </c>
      <c r="E116" s="225">
        <v>4.165</v>
      </c>
      <c r="F116" s="227"/>
      <c r="G116" s="228">
        <f t="shared" si="4"/>
        <v>0</v>
      </c>
      <c r="H116" s="229"/>
      <c r="I116" s="243" t="s">
        <v>111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112</v>
      </c>
      <c r="AF116" s="207">
        <v>1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0">
        <v>94</v>
      </c>
      <c r="B117" s="220" t="s">
        <v>302</v>
      </c>
      <c r="C117" s="232" t="s">
        <v>303</v>
      </c>
      <c r="D117" s="223" t="s">
        <v>183</v>
      </c>
      <c r="E117" s="225">
        <v>37.487000000000002</v>
      </c>
      <c r="F117" s="227"/>
      <c r="G117" s="228">
        <f t="shared" si="4"/>
        <v>0</v>
      </c>
      <c r="H117" s="229"/>
      <c r="I117" s="243" t="s">
        <v>111</v>
      </c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112</v>
      </c>
      <c r="AF117" s="207">
        <v>1</v>
      </c>
      <c r="AG117" s="207"/>
      <c r="AH117" s="207"/>
      <c r="AI117" s="207"/>
      <c r="AJ117" s="207"/>
      <c r="AK117" s="207"/>
      <c r="AL117" s="207"/>
      <c r="AM117" s="207">
        <v>15</v>
      </c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0">
        <v>95</v>
      </c>
      <c r="B118" s="220" t="s">
        <v>304</v>
      </c>
      <c r="C118" s="232" t="s">
        <v>305</v>
      </c>
      <c r="D118" s="223" t="s">
        <v>183</v>
      </c>
      <c r="E118" s="225">
        <v>1.7010000000000001</v>
      </c>
      <c r="F118" s="227"/>
      <c r="G118" s="228">
        <f t="shared" si="4"/>
        <v>0</v>
      </c>
      <c r="H118" s="229"/>
      <c r="I118" s="243" t="s">
        <v>111</v>
      </c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 t="s">
        <v>112</v>
      </c>
      <c r="AF118" s="207">
        <v>1</v>
      </c>
      <c r="AG118" s="207"/>
      <c r="AH118" s="207"/>
      <c r="AI118" s="207"/>
      <c r="AJ118" s="207"/>
      <c r="AK118" s="207"/>
      <c r="AL118" s="207"/>
      <c r="AM118" s="207">
        <v>15</v>
      </c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0">
        <v>96</v>
      </c>
      <c r="B119" s="220" t="s">
        <v>306</v>
      </c>
      <c r="C119" s="232" t="s">
        <v>307</v>
      </c>
      <c r="D119" s="223" t="s">
        <v>183</v>
      </c>
      <c r="E119" s="225">
        <v>2.464</v>
      </c>
      <c r="F119" s="227"/>
      <c r="G119" s="228">
        <f t="shared" si="4"/>
        <v>0</v>
      </c>
      <c r="H119" s="229"/>
      <c r="I119" s="243" t="s">
        <v>111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112</v>
      </c>
      <c r="AF119" s="207">
        <v>1</v>
      </c>
      <c r="AG119" s="207"/>
      <c r="AH119" s="207"/>
      <c r="AI119" s="207"/>
      <c r="AJ119" s="207"/>
      <c r="AK119" s="207"/>
      <c r="AL119" s="207"/>
      <c r="AM119" s="207">
        <v>15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>
      <c r="A120" s="239" t="s">
        <v>106</v>
      </c>
      <c r="B120" s="219" t="s">
        <v>87</v>
      </c>
      <c r="C120" s="231" t="s">
        <v>88</v>
      </c>
      <c r="D120" s="222"/>
      <c r="E120" s="224"/>
      <c r="F120" s="293">
        <f>SUM(G121:G123)</f>
        <v>0</v>
      </c>
      <c r="G120" s="294"/>
      <c r="H120" s="226"/>
      <c r="I120" s="242"/>
      <c r="AE120" t="s">
        <v>107</v>
      </c>
    </row>
    <row r="121" spans="1:60" outlineLevel="1">
      <c r="A121" s="240">
        <v>97</v>
      </c>
      <c r="B121" s="220" t="s">
        <v>308</v>
      </c>
      <c r="C121" s="232" t="s">
        <v>309</v>
      </c>
      <c r="D121" s="223" t="s">
        <v>310</v>
      </c>
      <c r="E121" s="225">
        <v>1</v>
      </c>
      <c r="F121" s="227"/>
      <c r="G121" s="228">
        <f>ROUND(E121*F121,2)</f>
        <v>0</v>
      </c>
      <c r="H121" s="229"/>
      <c r="I121" s="243" t="s">
        <v>111</v>
      </c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 t="s">
        <v>112</v>
      </c>
      <c r="AF121" s="207">
        <v>99</v>
      </c>
      <c r="AG121" s="207"/>
      <c r="AH121" s="207"/>
      <c r="AI121" s="207"/>
      <c r="AJ121" s="207"/>
      <c r="AK121" s="207"/>
      <c r="AL121" s="207"/>
      <c r="AM121" s="207">
        <v>15</v>
      </c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1"/>
      <c r="B122" s="221"/>
      <c r="C122" s="295" t="s">
        <v>311</v>
      </c>
      <c r="D122" s="296"/>
      <c r="E122" s="297"/>
      <c r="F122" s="298"/>
      <c r="G122" s="299"/>
      <c r="H122" s="229"/>
      <c r="I122" s="243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12" t="str">
        <f>C122</f>
        <v>Veškeré náklady spojené s vybudováním, provozem a odstraněním zařízení staveniště.</v>
      </c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0">
        <v>98</v>
      </c>
      <c r="B123" s="220" t="s">
        <v>312</v>
      </c>
      <c r="C123" s="232" t="s">
        <v>313</v>
      </c>
      <c r="D123" s="223" t="s">
        <v>310</v>
      </c>
      <c r="E123" s="225">
        <v>1</v>
      </c>
      <c r="F123" s="227"/>
      <c r="G123" s="228">
        <f>ROUND(E123*F123,2)</f>
        <v>0</v>
      </c>
      <c r="H123" s="229"/>
      <c r="I123" s="243" t="s">
        <v>111</v>
      </c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 t="s">
        <v>112</v>
      </c>
      <c r="AF123" s="207">
        <v>99</v>
      </c>
      <c r="AG123" s="207"/>
      <c r="AH123" s="207"/>
      <c r="AI123" s="207"/>
      <c r="AJ123" s="207"/>
      <c r="AK123" s="207"/>
      <c r="AL123" s="207"/>
      <c r="AM123" s="207">
        <v>15</v>
      </c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>
      <c r="A124" s="239" t="s">
        <v>106</v>
      </c>
      <c r="B124" s="219" t="s">
        <v>89</v>
      </c>
      <c r="C124" s="231" t="s">
        <v>90</v>
      </c>
      <c r="D124" s="222"/>
      <c r="E124" s="224"/>
      <c r="F124" s="293">
        <f>SUM(G125:G130)</f>
        <v>50000</v>
      </c>
      <c r="G124" s="294"/>
      <c r="H124" s="226"/>
      <c r="I124" s="242"/>
      <c r="AE124" t="s">
        <v>107</v>
      </c>
    </row>
    <row r="125" spans="1:60" outlineLevel="1">
      <c r="A125" s="240">
        <v>99</v>
      </c>
      <c r="B125" s="220" t="s">
        <v>314</v>
      </c>
      <c r="C125" s="232" t="s">
        <v>315</v>
      </c>
      <c r="D125" s="223" t="s">
        <v>310</v>
      </c>
      <c r="E125" s="225">
        <v>1</v>
      </c>
      <c r="F125" s="227"/>
      <c r="G125" s="228">
        <f>ROUND(E125*F125,2)</f>
        <v>0</v>
      </c>
      <c r="H125" s="229"/>
      <c r="I125" s="243" t="s">
        <v>111</v>
      </c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 t="s">
        <v>112</v>
      </c>
      <c r="AF125" s="207">
        <v>99</v>
      </c>
      <c r="AG125" s="207"/>
      <c r="AH125" s="207"/>
      <c r="AI125" s="207"/>
      <c r="AJ125" s="207"/>
      <c r="AK125" s="207"/>
      <c r="AL125" s="207"/>
      <c r="AM125" s="207">
        <v>15</v>
      </c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ht="22.5" outlineLevel="1">
      <c r="A126" s="241"/>
      <c r="B126" s="221"/>
      <c r="C126" s="295" t="s">
        <v>316</v>
      </c>
      <c r="D126" s="296"/>
      <c r="E126" s="297"/>
      <c r="F126" s="298"/>
      <c r="G126" s="299"/>
      <c r="H126" s="229"/>
      <c r="I126" s="243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12" t="str">
        <f>C126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26" s="207"/>
      <c r="BC126" s="207"/>
      <c r="BD126" s="207"/>
      <c r="BE126" s="207"/>
      <c r="BF126" s="207"/>
      <c r="BG126" s="207"/>
      <c r="BH126" s="207"/>
    </row>
    <row r="127" spans="1:60" outlineLevel="1">
      <c r="A127" s="240">
        <v>100</v>
      </c>
      <c r="B127" s="220" t="s">
        <v>317</v>
      </c>
      <c r="C127" s="232" t="s">
        <v>318</v>
      </c>
      <c r="D127" s="223" t="s">
        <v>319</v>
      </c>
      <c r="E127" s="225">
        <v>1</v>
      </c>
      <c r="F127" s="227"/>
      <c r="G127" s="228">
        <f>ROUND(E127*F127,2)</f>
        <v>0</v>
      </c>
      <c r="H127" s="229"/>
      <c r="I127" s="243" t="s">
        <v>111</v>
      </c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 t="s">
        <v>112</v>
      </c>
      <c r="AF127" s="207">
        <v>99</v>
      </c>
      <c r="AG127" s="207"/>
      <c r="AH127" s="207"/>
      <c r="AI127" s="207"/>
      <c r="AJ127" s="207"/>
      <c r="AK127" s="207"/>
      <c r="AL127" s="207"/>
      <c r="AM127" s="207">
        <v>15</v>
      </c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>
      <c r="A128" s="240">
        <v>101</v>
      </c>
      <c r="B128" s="220" t="s">
        <v>320</v>
      </c>
      <c r="C128" s="232" t="s">
        <v>321</v>
      </c>
      <c r="D128" s="223" t="s">
        <v>319</v>
      </c>
      <c r="E128" s="225">
        <v>1</v>
      </c>
      <c r="F128" s="227"/>
      <c r="G128" s="228">
        <f>ROUND(E128*F128,2)</f>
        <v>0</v>
      </c>
      <c r="H128" s="229"/>
      <c r="I128" s="243" t="s">
        <v>111</v>
      </c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112</v>
      </c>
      <c r="AF128" s="207">
        <v>99</v>
      </c>
      <c r="AG128" s="207"/>
      <c r="AH128" s="207"/>
      <c r="AI128" s="207"/>
      <c r="AJ128" s="207"/>
      <c r="AK128" s="207"/>
      <c r="AL128" s="207"/>
      <c r="AM128" s="207">
        <v>15</v>
      </c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0">
        <v>102</v>
      </c>
      <c r="B129" s="220" t="s">
        <v>322</v>
      </c>
      <c r="C129" s="232" t="s">
        <v>323</v>
      </c>
      <c r="D129" s="223" t="s">
        <v>310</v>
      </c>
      <c r="E129" s="225">
        <v>1</v>
      </c>
      <c r="F129" s="313">
        <v>50000</v>
      </c>
      <c r="G129" s="228">
        <f>ROUND(E129*F129,2)</f>
        <v>50000</v>
      </c>
      <c r="H129" s="229"/>
      <c r="I129" s="243" t="s">
        <v>111</v>
      </c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 t="s">
        <v>112</v>
      </c>
      <c r="AF129" s="207">
        <v>1</v>
      </c>
      <c r="AG129" s="207"/>
      <c r="AH129" s="207"/>
      <c r="AI129" s="207"/>
      <c r="AJ129" s="207"/>
      <c r="AK129" s="207"/>
      <c r="AL129" s="207"/>
      <c r="AM129" s="207">
        <v>15</v>
      </c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ht="13.5" outlineLevel="1" thickBot="1">
      <c r="A130" s="249"/>
      <c r="B130" s="250"/>
      <c r="C130" s="300" t="s">
        <v>311</v>
      </c>
      <c r="D130" s="301"/>
      <c r="E130" s="302"/>
      <c r="F130" s="303"/>
      <c r="G130" s="304"/>
      <c r="H130" s="251"/>
      <c r="I130" s="252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12" t="str">
        <f>C130</f>
        <v>Veškeré náklady spojené s vybudováním, provozem a odstraněním zařízení staveniště.</v>
      </c>
      <c r="BB130" s="207"/>
      <c r="BC130" s="207"/>
      <c r="BD130" s="207"/>
      <c r="BE130" s="207"/>
      <c r="BF130" s="207"/>
      <c r="BG130" s="207"/>
      <c r="BH130" s="207"/>
    </row>
    <row r="131" spans="1:60" hidden="1">
      <c r="A131" s="54"/>
      <c r="B131" s="61" t="s">
        <v>325</v>
      </c>
      <c r="C131" s="233" t="s">
        <v>325</v>
      </c>
      <c r="D131" s="210"/>
      <c r="E131" s="208"/>
      <c r="F131" s="208"/>
      <c r="G131" s="208"/>
      <c r="H131" s="208"/>
      <c r="I131" s="209"/>
    </row>
    <row r="132" spans="1:60" hidden="1">
      <c r="A132" s="234"/>
      <c r="B132" s="235" t="s">
        <v>324</v>
      </c>
      <c r="C132" s="236"/>
      <c r="D132" s="237"/>
      <c r="E132" s="234"/>
      <c r="F132" s="234"/>
      <c r="G132" s="238">
        <f>F8+F10+F14+F23+F34+F40+F44+F48+F50+F52+F56+F76+F79+F105+F108+F111+F120+F124</f>
        <v>50000</v>
      </c>
      <c r="H132" s="46"/>
      <c r="I132" s="46"/>
      <c r="AN132">
        <v>15</v>
      </c>
      <c r="AO132">
        <v>21</v>
      </c>
    </row>
    <row r="133" spans="1:60">
      <c r="A133" s="46"/>
      <c r="B133" s="230"/>
      <c r="C133" s="230"/>
      <c r="D133" s="186"/>
      <c r="E133" s="46"/>
      <c r="F133" s="46"/>
      <c r="G133" s="46"/>
      <c r="H133" s="46"/>
      <c r="I133" s="46"/>
      <c r="AN133">
        <f>SUMIF(AM8:AM132,AN132,G8:G132)</f>
        <v>50000</v>
      </c>
      <c r="AO133">
        <f>SUMIF(AM8:AM132,AO132,G8:G132)</f>
        <v>0</v>
      </c>
    </row>
    <row r="134" spans="1:60">
      <c r="D134" s="185"/>
    </row>
    <row r="135" spans="1:60">
      <c r="D135" s="185"/>
    </row>
    <row r="136" spans="1:60">
      <c r="D136" s="185"/>
    </row>
    <row r="137" spans="1:60">
      <c r="D137" s="185"/>
    </row>
    <row r="138" spans="1:60">
      <c r="D138" s="185"/>
    </row>
    <row r="139" spans="1:60">
      <c r="D139" s="185"/>
    </row>
    <row r="140" spans="1:60">
      <c r="D140" s="185"/>
    </row>
    <row r="141" spans="1:60">
      <c r="D141" s="185"/>
    </row>
    <row r="142" spans="1:60">
      <c r="D142" s="185"/>
    </row>
    <row r="143" spans="1:60">
      <c r="D143" s="185"/>
    </row>
    <row r="144" spans="1:60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 objects="1" scenarios="1"/>
  <mergeCells count="23">
    <mergeCell ref="F23:G23"/>
    <mergeCell ref="A1:G1"/>
    <mergeCell ref="C7:G7"/>
    <mergeCell ref="F8:G8"/>
    <mergeCell ref="F10:G10"/>
    <mergeCell ref="F14:G14"/>
    <mergeCell ref="F111:G111"/>
    <mergeCell ref="F34:G34"/>
    <mergeCell ref="F40:G40"/>
    <mergeCell ref="F44:G44"/>
    <mergeCell ref="F48:G48"/>
    <mergeCell ref="F50:G50"/>
    <mergeCell ref="F52:G52"/>
    <mergeCell ref="F56:G56"/>
    <mergeCell ref="F76:G76"/>
    <mergeCell ref="F79:G79"/>
    <mergeCell ref="F105:G105"/>
    <mergeCell ref="F108:G108"/>
    <mergeCell ref="F120:G120"/>
    <mergeCell ref="C122:G122"/>
    <mergeCell ref="F124:G124"/>
    <mergeCell ref="C126:G126"/>
    <mergeCell ref="C130:G13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01</vt:lpstr>
      <vt:lpstr>SO 01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01'!Oblast_tisku</vt:lpstr>
      <vt:lpstr>'SO 01 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2016-07-19T08:28:56Z</dcterms:modified>
</cp:coreProperties>
</file>